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80" windowWidth="15480" windowHeight="8775" tabRatio="786" activeTab="5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'Tidtager'!$I$17:$AU$17</definedName>
    <definedName name="Blå_1B">'Tidtager'!$AY$17:$BE$17</definedName>
    <definedName name="Blå_2A">'Tidtager'!$I$18:$AU$18</definedName>
    <definedName name="Blå_2B">'Tidtager'!$AY$18:$BE$18</definedName>
    <definedName name="Blå_3A">'Tidtager'!$I$19:$AU$19</definedName>
    <definedName name="Blå_3B">'Tidtager'!$AY$19:$BE$19</definedName>
    <definedName name="Blå_4A">'Tidtager'!$I$20:$AU$20</definedName>
    <definedName name="Blå_4B">'Tidtager'!$AY$20:$BE$20</definedName>
    <definedName name="Blå_5A">'Tidtager'!$I$21:$AU$21</definedName>
    <definedName name="Blå_5B">'Tidtager'!$AY$21:$BE$21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'Tidtager'!$I$35:$AU$35</definedName>
    <definedName name="Gul_1B">'Tidtager'!$AY$35:$BE$35</definedName>
    <definedName name="Gul_2A">'Tidtager'!$I$36:$AU$36</definedName>
    <definedName name="Gul_2B">'Tidtager'!$AY$36:$BE$36</definedName>
    <definedName name="Gul_3A">'Tidtager'!$I$37:$AU$37</definedName>
    <definedName name="Gul_3B">'Tidtager'!$AY$37:$BE$37</definedName>
    <definedName name="Gul_4A">'Tidtager'!$I$38:$AU$38</definedName>
    <definedName name="Gul_4B">'Tidtager'!$AY$38:$BE$38</definedName>
    <definedName name="Gul_5A">'Tidtager'!$I$39:$AU$39</definedName>
    <definedName name="Gul_5B">'Tidtager'!$AY$39:$BE$39</definedName>
    <definedName name="Holdledere">#REF!</definedName>
    <definedName name="Hvid_1A">'Tidtager'!$I$26:$AU$26</definedName>
    <definedName name="Hvid_1B">'Tidtager'!$AY$26:$BE$26</definedName>
    <definedName name="Hvid_2A">'Tidtager'!$I$27:$AU$27</definedName>
    <definedName name="Hvid_2B">'Tidtager'!$AY$27:$BE$27</definedName>
    <definedName name="Hvid_3A">'Tidtager'!$I$28:$AU$28</definedName>
    <definedName name="Hvid_3B">'Tidtager'!$AY$28:$BE$28</definedName>
    <definedName name="Hvid_4A">'Tidtager'!$I$29:$AU$29</definedName>
    <definedName name="Hvid_4B">'Tidtager'!$AY$29:$BE$29</definedName>
    <definedName name="Hvid_5A">'Tidtager'!$I$30:$AU$30</definedName>
    <definedName name="Hvid_5B">'Tidtager'!$AY$30:$BE$30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A">'Tidtager'!$I$8:$AU$8</definedName>
    <definedName name="Rød_1B">'Tidtager'!$AY$8:$BE$8</definedName>
    <definedName name="Rød_2A">'Tidtager'!$I$9:$AU$9</definedName>
    <definedName name="Rød_2B">'Tidtager'!$AY$9:$BE$9</definedName>
    <definedName name="Rød_3A">'Tidtager'!$I$10:$AU$10</definedName>
    <definedName name="Rød_3B">'Tidtager'!$AY$10:$BE$10</definedName>
    <definedName name="Rød_4A">'Tidtager'!$I$11:$AU$11</definedName>
    <definedName name="Rød_4B">'Tidtager'!$AY$11:$BE$11</definedName>
    <definedName name="Rød_5A">'Tidtager'!$I$12:$AU$12</definedName>
    <definedName name="Rød_5B">'Tidtager'!$AY$12:$BE$12</definedName>
    <definedName name="_xlnm.Print_Area" localSheetId="2">'Holdanmeldelse'!$A$1:$T$25</definedName>
    <definedName name="_xlnm.Print_Area" localSheetId="5">'Publikum'!$A$1:$BP$47</definedName>
    <definedName name="_xlnm.Print_Area" localSheetId="3">'Teknisk kontrolskema'!$A$1:$T$55</definedName>
    <definedName name="_xlnm.Print_Area" localSheetId="6">'Tidtager'!$A$1:$CL$48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<sst xmlns="http://schemas.openxmlformats.org/spreadsheetml/2006/main" count="929" uniqueCount="188">
  <si>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</si>
  <si>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</si>
  <si>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</si>
  <si>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</si>
  <si>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</si>
  <si>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</si>
  <si>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</si>
  <si>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</si>
  <si>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</si>
  <si>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</si>
  <si>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</si>
  <si>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</si>
  <si>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</si>
  <si>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</si>
  <si>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</si>
  <si>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</si>
  <si>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</si>
  <si>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</si>
  <si>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</si>
  <si>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</si>
  <si>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</si>
  <si>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</si>
  <si>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</si>
  <si>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</si>
  <si>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</si>
  <si>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</si>
  <si>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</si>
  <si>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</si>
  <si>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</si>
  <si>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</si>
  <si>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</si>
  <si>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</si>
  <si>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</si>
  <si>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</si>
  <si>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</si>
  <si>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</si>
  <si>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</si>
  <si>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</si>
  <si>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</si>
  <si>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</si>
  <si>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</si>
  <si>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</si>
  <si>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</si>
  <si>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</si>
  <si>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</si>
  <si>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</si>
  <si>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</si>
  <si>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</si>
  <si>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</si>
  <si>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</si>
  <si>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</si>
  <si>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</si>
  <si>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</si>
  <si>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</si>
  <si>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</si>
  <si>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</si>
  <si>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</si>
  <si>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</si>
  <si>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</si>
  <si>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</si>
  <si>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</si>
  <si>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</si>
  <si>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</si>
  <si>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</si>
  <si>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</si>
  <si>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</si>
  <si>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</si>
  <si>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</si>
  <si>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</si>
  <si>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</si>
  <si>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</si>
  <si>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</si>
  <si>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</si>
  <si>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</si>
  <si>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</si>
  <si>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</si>
  <si>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</si>
  <si>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</si>
  <si>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</si>
  <si>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</si>
  <si>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</si>
  <si>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</si>
  <si>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</si>
  <si>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</si>
  <si>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</si>
  <si>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</si>
  <si>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</si>
  <si>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</si>
  <si>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</si>
  <si>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</si>
  <si>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</si>
  <si>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</si>
  <si>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</si>
  <si>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</si>
  <si>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</si>
  <si>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</si>
  <si>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</si>
  <si>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</si>
  <si>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</si>
  <si>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</si>
  <si>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</si>
  <si>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</si>
  <si>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</si>
  <si>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</si>
  <si>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</si>
  <si>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</si>
  <si>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</si>
  <si>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</si>
  <si>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</si>
  <si>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</si>
  <si>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</si>
  <si>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</si>
  <si>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</si>
  <si>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</si>
  <si>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</si>
  <si>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</si>
  <si>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</si>
  <si>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</si>
  <si>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</si>
  <si>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</si>
  <si>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</si>
  <si>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</si>
  <si>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</si>
  <si>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</si>
  <si>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</si>
  <si>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</si>
  <si>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</si>
  <si>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</si>
  <si>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</si>
  <si>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Total</t>
  </si>
  <si>
    <t>Match</t>
  </si>
  <si>
    <t>Points</t>
  </si>
  <si>
    <t>points: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</si>
  <si>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</si>
  <si>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</si>
  <si>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</si>
  <si>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</si>
  <si>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</si>
  <si>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DMU Dommer:</t>
  </si>
  <si>
    <t>Tidtager:</t>
  </si>
  <si>
    <t>Holdlederne:</t>
  </si>
  <si>
    <t>Rød</t>
  </si>
  <si>
    <t>Blå</t>
  </si>
  <si>
    <t>Hvid</t>
  </si>
  <si>
    <t>Gul</t>
  </si>
  <si>
    <t>Klasse</t>
  </si>
  <si>
    <t>F</t>
  </si>
  <si>
    <t>D</t>
  </si>
  <si>
    <t>M</t>
  </si>
  <si>
    <t>NS</t>
  </si>
  <si>
    <t>Fradrag</t>
  </si>
  <si>
    <t>Antal heat</t>
  </si>
  <si>
    <t>Pt</t>
  </si>
  <si>
    <t>1. start kl.</t>
  </si>
  <si>
    <t>Slut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</si>
  <si>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</si>
  <si>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</si>
  <si>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</si>
  <si>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</si>
  <si>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</si>
  <si>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</si>
  <si>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</si>
  <si>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</si>
  <si>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</si>
  <si>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</si>
  <si>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</si>
  <si>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</si>
  <si>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</si>
  <si>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</si>
  <si>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</si>
  <si>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</si>
  <si>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</si>
  <si>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</si>
  <si>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</si>
  <si>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</si>
  <si>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</si>
  <si>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</si>
  <si>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</si>
  <si>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</si>
  <si>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</si>
  <si>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</si>
  <si>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</si>
  <si>
    <t>Forekommer der ændringer på dagen skal de fortages på fanebladet Net holdanmelselse</t>
  </si>
  <si>
    <t>Blanket S4.33</t>
  </si>
  <si>
    <t>Heat 1 - 20</t>
  </si>
  <si>
    <t>Heat 21 - 24</t>
  </si>
  <si>
    <t>Vejledning for heatskema skabelon S4. 33 Danmarksturneringen</t>
  </si>
  <si>
    <t>Vælg fanearket Holdanmeld Net. Kopier navnerne fra holdanmeldelsen i DT systemet og sæt ind.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</si>
</sst>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\-##\-##"/>
    <numFmt numFmtId="165" formatCode="hh:mm;@"/>
    <numFmt numFmtId="166" formatCode="dd/mm/yy;@"/>
    <numFmt numFmtId="167" formatCode="&quot;Ja&quot;;&quot;Ja&quot;;&quot;Nej&quot;"/>
    <numFmt numFmtId="168" formatCode="&quot;Sandt&quot;;&quot;Sandt&quot;;&quot;Falsk&quot;"/>
    <numFmt numFmtId="169" formatCode="&quot;Til&quot;;&quot;Til&quot;;&quot;Fra&quot;"/>
    <numFmt numFmtId="170" formatCode="[$€-2]\ #.##000_);[Red]\([$€-2]\ #.##0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b/>
      <sz val="13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24"/>
      <color indexed="55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20" borderId="1" applyNumberFormat="0" applyFont="0" applyAlignment="0" applyProtection="0"/>
    <xf numFmtId="0" fontId="58" fillId="21" borderId="2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3" applyNumberForma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24" fillId="33" borderId="30" xfId="0" applyFont="1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24" fillId="33" borderId="42" xfId="0" applyFont="1" applyFill="1" applyBorder="1" applyAlignment="1">
      <alignment/>
    </xf>
    <xf numFmtId="0" fontId="24" fillId="33" borderId="43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4" fillId="33" borderId="31" xfId="0" applyFont="1" applyFill="1" applyBorder="1" applyAlignment="1">
      <alignment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164" fontId="6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1" fontId="30" fillId="0" borderId="47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7" fillId="34" borderId="48" xfId="0" applyFont="1" applyFill="1" applyBorder="1" applyAlignment="1" applyProtection="1">
      <alignment horizontal="right"/>
      <protection/>
    </xf>
    <xf numFmtId="0" fontId="19" fillId="34" borderId="53" xfId="0" applyFont="1" applyFill="1" applyBorder="1" applyAlignment="1" applyProtection="1">
      <alignment/>
      <protection/>
    </xf>
    <xf numFmtId="0" fontId="17" fillId="0" borderId="54" xfId="0" applyFont="1" applyBorder="1" applyAlignment="1" applyProtection="1">
      <alignment horizontal="right"/>
      <protection/>
    </xf>
    <xf numFmtId="0" fontId="19" fillId="0" borderId="55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52" xfId="0" applyFont="1" applyFill="1" applyBorder="1" applyAlignment="1" applyProtection="1">
      <alignment/>
      <protection/>
    </xf>
    <xf numFmtId="0" fontId="19" fillId="0" borderId="54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7" fillId="34" borderId="52" xfId="0" applyFont="1" applyFill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9" xfId="0" applyFill="1" applyBorder="1" applyAlignment="1" applyProtection="1">
      <alignment/>
      <protection/>
    </xf>
    <xf numFmtId="0" fontId="17" fillId="34" borderId="43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/>
      <protection/>
    </xf>
    <xf numFmtId="0" fontId="4" fillId="33" borderId="61" xfId="0" applyFont="1" applyFill="1" applyBorder="1" applyAlignment="1" applyProtection="1">
      <alignment horizontal="right"/>
      <protection/>
    </xf>
    <xf numFmtId="0" fontId="0" fillId="33" borderId="61" xfId="0" applyFill="1" applyBorder="1" applyAlignment="1" applyProtection="1">
      <alignment/>
      <protection/>
    </xf>
    <xf numFmtId="0" fontId="17" fillId="34" borderId="62" xfId="0" applyFont="1" applyFill="1" applyBorder="1" applyAlignment="1" applyProtection="1">
      <alignment horizontal="right"/>
      <protection/>
    </xf>
    <xf numFmtId="0" fontId="19" fillId="34" borderId="61" xfId="0" applyFont="1" applyFill="1" applyBorder="1" applyAlignment="1" applyProtection="1">
      <alignment/>
      <protection/>
    </xf>
    <xf numFmtId="0" fontId="19" fillId="34" borderId="63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4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9" fillId="34" borderId="30" xfId="0" applyFont="1" applyFill="1" applyBorder="1" applyAlignment="1" applyProtection="1">
      <alignment/>
      <protection/>
    </xf>
    <xf numFmtId="0" fontId="19" fillId="34" borderId="64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65" xfId="0" applyFont="1" applyFill="1" applyBorder="1" applyAlignment="1" applyProtection="1">
      <alignment vertical="top"/>
      <protection/>
    </xf>
    <xf numFmtId="0" fontId="3" fillId="0" borderId="66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9" xfId="0" applyFont="1" applyFill="1" applyBorder="1" applyAlignment="1" applyProtection="1">
      <alignment vertical="top"/>
      <protection/>
    </xf>
    <xf numFmtId="0" fontId="17" fillId="34" borderId="68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 horizontal="right" vertical="top"/>
      <protection/>
    </xf>
    <xf numFmtId="0" fontId="19" fillId="34" borderId="60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3" fillId="34" borderId="69" xfId="0" applyFont="1" applyFill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70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9" fillId="34" borderId="68" xfId="0" applyFont="1" applyFill="1" applyBorder="1" applyAlignment="1" applyProtection="1">
      <alignment vertical="top"/>
      <protection/>
    </xf>
    <xf numFmtId="0" fontId="17" fillId="34" borderId="71" xfId="0" applyFont="1" applyFill="1" applyBorder="1" applyAlignment="1" applyProtection="1">
      <alignment horizontal="right"/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7" fillId="34" borderId="72" xfId="0" applyFont="1" applyFill="1" applyBorder="1" applyAlignment="1" applyProtection="1">
      <alignment horizontal="right"/>
      <protection/>
    </xf>
    <xf numFmtId="0" fontId="19" fillId="34" borderId="72" xfId="0" applyFont="1" applyFill="1" applyBorder="1" applyAlignment="1" applyProtection="1">
      <alignment vertical="top"/>
      <protection/>
    </xf>
    <xf numFmtId="0" fontId="19" fillId="34" borderId="53" xfId="0" applyFont="1" applyFill="1" applyBorder="1" applyAlignment="1" applyProtection="1">
      <alignment vertical="top"/>
      <protection/>
    </xf>
    <xf numFmtId="0" fontId="17" fillId="0" borderId="54" xfId="0" applyFont="1" applyBorder="1" applyAlignment="1" applyProtection="1">
      <alignment/>
      <protection/>
    </xf>
    <xf numFmtId="0" fontId="19" fillId="34" borderId="73" xfId="0" applyFont="1" applyFill="1" applyBorder="1" applyAlignment="1" applyProtection="1">
      <alignment vertical="top"/>
      <protection/>
    </xf>
    <xf numFmtId="0" fontId="19" fillId="0" borderId="39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/>
      <protection/>
    </xf>
    <xf numFmtId="0" fontId="17" fillId="34" borderId="72" xfId="0" applyFont="1" applyFill="1" applyBorder="1" applyAlignment="1" applyProtection="1">
      <alignment/>
      <protection/>
    </xf>
    <xf numFmtId="0" fontId="19" fillId="34" borderId="62" xfId="0" applyFont="1" applyFill="1" applyBorder="1" applyAlignment="1" applyProtection="1">
      <alignment vertical="top"/>
      <protection/>
    </xf>
    <xf numFmtId="0" fontId="19" fillId="34" borderId="61" xfId="0" applyFont="1" applyFill="1" applyBorder="1" applyAlignment="1" applyProtection="1">
      <alignment vertical="top"/>
      <protection/>
    </xf>
    <xf numFmtId="1" fontId="30" fillId="0" borderId="48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8" xfId="0" applyFont="1" applyFill="1" applyBorder="1" applyAlignment="1" applyProtection="1">
      <alignment/>
      <protection locked="0"/>
    </xf>
    <xf numFmtId="0" fontId="4" fillId="35" borderId="52" xfId="0" applyFont="1" applyFill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/>
      <protection locked="0"/>
    </xf>
    <xf numFmtId="0" fontId="0" fillId="35" borderId="52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4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right"/>
    </xf>
    <xf numFmtId="0" fontId="0" fillId="0" borderId="47" xfId="0" applyBorder="1" applyAlignment="1">
      <alignment/>
    </xf>
    <xf numFmtId="0" fontId="4" fillId="0" borderId="52" xfId="0" applyFont="1" applyBorder="1" applyAlignment="1" applyProtection="1">
      <alignment horizontal="center"/>
      <protection locked="0"/>
    </xf>
    <xf numFmtId="0" fontId="35" fillId="34" borderId="48" xfId="0" applyNumberFormat="1" applyFont="1" applyFill="1" applyBorder="1" applyAlignment="1" applyProtection="1">
      <alignment horizontal="right"/>
      <protection locked="0"/>
    </xf>
    <xf numFmtId="0" fontId="19" fillId="34" borderId="53" xfId="0" applyNumberFormat="1" applyFont="1" applyFill="1" applyBorder="1" applyAlignment="1" applyProtection="1">
      <alignment/>
      <protection/>
    </xf>
    <xf numFmtId="0" fontId="35" fillId="0" borderId="54" xfId="0" applyNumberFormat="1" applyFont="1" applyBorder="1" applyAlignment="1" applyProtection="1">
      <alignment horizontal="right"/>
      <protection locked="0"/>
    </xf>
    <xf numFmtId="0" fontId="19" fillId="0" borderId="55" xfId="0" applyNumberFormat="1" applyFont="1" applyBorder="1" applyAlignment="1" applyProtection="1">
      <alignment vertical="top"/>
      <protection/>
    </xf>
    <xf numFmtId="0" fontId="35" fillId="34" borderId="72" xfId="0" applyNumberFormat="1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Border="1" applyAlignment="1" applyProtection="1">
      <alignment vertical="top"/>
      <protection/>
    </xf>
    <xf numFmtId="0" fontId="3" fillId="0" borderId="57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9" xfId="0" applyBorder="1" applyAlignment="1">
      <alignment/>
    </xf>
    <xf numFmtId="0" fontId="19" fillId="0" borderId="55" xfId="0" applyNumberFormat="1" applyFont="1" applyBorder="1" applyAlignment="1">
      <alignment vertical="top"/>
    </xf>
    <xf numFmtId="0" fontId="4" fillId="0" borderId="61" xfId="0" applyFont="1" applyBorder="1" applyAlignment="1">
      <alignment horizontal="right"/>
    </xf>
    <xf numFmtId="0" fontId="0" fillId="0" borderId="61" xfId="0" applyBorder="1" applyAlignment="1">
      <alignment/>
    </xf>
    <xf numFmtId="0" fontId="35" fillId="34" borderId="62" xfId="0" applyNumberFormat="1" applyFont="1" applyFill="1" applyBorder="1" applyAlignment="1" applyProtection="1">
      <alignment horizontal="right"/>
      <protection locked="0"/>
    </xf>
    <xf numFmtId="0" fontId="19" fillId="34" borderId="63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5" fillId="0" borderId="54" xfId="0" applyNumberFormat="1" applyFont="1" applyFill="1" applyBorder="1" applyAlignment="1" applyProtection="1">
      <alignment horizontal="right"/>
      <protection locked="0"/>
    </xf>
    <xf numFmtId="0" fontId="19" fillId="0" borderId="55" xfId="0" applyNumberFormat="1" applyFont="1" applyFill="1" applyBorder="1" applyAlignment="1" applyProtection="1">
      <alignment/>
      <protection/>
    </xf>
    <xf numFmtId="0" fontId="35" fillId="34" borderId="0" xfId="0" applyNumberFormat="1" applyFont="1" applyFill="1" applyBorder="1" applyAlignment="1" applyProtection="1">
      <alignment horizontal="right"/>
      <protection locked="0"/>
    </xf>
    <xf numFmtId="0" fontId="19" fillId="34" borderId="0" xfId="0" applyNumberFormat="1" applyFont="1" applyFill="1" applyBorder="1" applyAlignment="1">
      <alignment vertical="top"/>
    </xf>
    <xf numFmtId="0" fontId="35" fillId="34" borderId="30" xfId="0" applyNumberFormat="1" applyFont="1" applyFill="1" applyBorder="1" applyAlignment="1" applyProtection="1">
      <alignment horizontal="right"/>
      <protection locked="0"/>
    </xf>
    <xf numFmtId="0" fontId="35" fillId="0" borderId="54" xfId="0" applyNumberFormat="1" applyFont="1" applyFill="1" applyBorder="1" applyAlignment="1" applyProtection="1">
      <alignment/>
      <protection locked="0"/>
    </xf>
    <xf numFmtId="0" fontId="35" fillId="34" borderId="25" xfId="0" applyNumberFormat="1" applyFont="1" applyFill="1" applyBorder="1" applyAlignment="1" applyProtection="1">
      <alignment horizontal="right"/>
      <protection locked="0"/>
    </xf>
    <xf numFmtId="0" fontId="19" fillId="34" borderId="65" xfId="0" applyNumberFormat="1" applyFont="1" applyFill="1" applyBorder="1" applyAlignment="1" applyProtection="1">
      <alignment vertical="top"/>
      <protection/>
    </xf>
    <xf numFmtId="0" fontId="35" fillId="34" borderId="52" xfId="0" applyNumberFormat="1" applyFont="1" applyFill="1" applyBorder="1" applyAlignment="1" applyProtection="1">
      <alignment horizontal="right"/>
      <protection locked="0"/>
    </xf>
    <xf numFmtId="0" fontId="19" fillId="34" borderId="61" xfId="0" applyNumberFormat="1" applyFont="1" applyFill="1" applyBorder="1" applyAlignment="1" applyProtection="1">
      <alignment/>
      <protection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9" fillId="34" borderId="49" xfId="0" applyNumberFormat="1" applyFont="1" applyFill="1" applyBorder="1" applyAlignment="1">
      <alignment vertical="top"/>
    </xf>
    <xf numFmtId="0" fontId="19" fillId="0" borderId="55" xfId="0" applyNumberFormat="1" applyFont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vertical="top"/>
      <protection/>
    </xf>
    <xf numFmtId="0" fontId="35" fillId="34" borderId="43" xfId="0" applyNumberFormat="1" applyFont="1" applyFill="1" applyBorder="1" applyAlignment="1" applyProtection="1">
      <alignment horizontal="right"/>
      <protection locked="0"/>
    </xf>
    <xf numFmtId="0" fontId="19" fillId="34" borderId="60" xfId="0" applyNumberFormat="1" applyFont="1" applyFill="1" applyBorder="1" applyAlignment="1" applyProtection="1">
      <alignment vertical="top"/>
      <protection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31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70" xfId="0" applyFont="1" applyBorder="1" applyAlignment="1" applyProtection="1">
      <alignment horizontal="center"/>
      <protection locked="0"/>
    </xf>
    <xf numFmtId="0" fontId="31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5" fillId="0" borderId="54" xfId="0" applyFont="1" applyBorder="1" applyAlignment="1" applyProtection="1">
      <alignment horizontal="right"/>
      <protection locked="0"/>
    </xf>
    <xf numFmtId="0" fontId="35" fillId="34" borderId="48" xfId="0" applyFont="1" applyFill="1" applyBorder="1" applyAlignment="1" applyProtection="1">
      <alignment horizontal="right"/>
      <protection locked="0"/>
    </xf>
    <xf numFmtId="0" fontId="19" fillId="34" borderId="52" xfId="0" applyFont="1" applyFill="1" applyBorder="1" applyAlignment="1" applyProtection="1">
      <alignment vertical="top"/>
      <protection/>
    </xf>
    <xf numFmtId="0" fontId="35" fillId="34" borderId="52" xfId="0" applyFont="1" applyFill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5" fillId="34" borderId="62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5" fillId="0" borderId="54" xfId="0" applyFont="1" applyFill="1" applyBorder="1" applyAlignment="1" applyProtection="1">
      <alignment horizontal="right"/>
      <protection locked="0"/>
    </xf>
    <xf numFmtId="0" fontId="35" fillId="34" borderId="0" xfId="0" applyFont="1" applyFill="1" applyBorder="1" applyAlignment="1" applyProtection="1">
      <alignment horizontal="right"/>
      <protection locked="0"/>
    </xf>
    <xf numFmtId="0" fontId="35" fillId="34" borderId="30" xfId="0" applyFont="1" applyFill="1" applyBorder="1" applyAlignment="1" applyProtection="1">
      <alignment horizontal="right"/>
      <protection locked="0"/>
    </xf>
    <xf numFmtId="0" fontId="35" fillId="34" borderId="25" xfId="0" applyFont="1" applyFill="1" applyBorder="1" applyAlignment="1" applyProtection="1">
      <alignment horizontal="right"/>
      <protection locked="0"/>
    </xf>
    <xf numFmtId="0" fontId="35" fillId="34" borderId="71" xfId="0" applyFont="1" applyFill="1" applyBorder="1" applyAlignment="1" applyProtection="1">
      <alignment horizontal="right"/>
      <protection locked="0"/>
    </xf>
    <xf numFmtId="0" fontId="35" fillId="34" borderId="12" xfId="0" applyFont="1" applyFill="1" applyBorder="1" applyAlignment="1" applyProtection="1">
      <alignment horizontal="right"/>
      <protection locked="0"/>
    </xf>
    <xf numFmtId="0" fontId="31" fillId="0" borderId="15" xfId="0" applyFont="1" applyBorder="1" applyAlignment="1">
      <alignment/>
    </xf>
    <xf numFmtId="0" fontId="0" fillId="0" borderId="37" xfId="0" applyBorder="1" applyAlignment="1">
      <alignment/>
    </xf>
    <xf numFmtId="0" fontId="31" fillId="0" borderId="19" xfId="0" applyFont="1" applyBorder="1" applyAlignment="1">
      <alignment/>
    </xf>
    <xf numFmtId="0" fontId="0" fillId="0" borderId="21" xfId="0" applyBorder="1" applyAlignment="1">
      <alignment/>
    </xf>
    <xf numFmtId="0" fontId="19" fillId="0" borderId="55" xfId="0" applyFont="1" applyBorder="1" applyAlignment="1">
      <alignment vertical="top"/>
    </xf>
    <xf numFmtId="0" fontId="19" fillId="34" borderId="52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35" fillId="0" borderId="54" xfId="0" applyFont="1" applyBorder="1" applyAlignment="1" applyProtection="1">
      <alignment/>
      <protection locked="0"/>
    </xf>
    <xf numFmtId="0" fontId="35" fillId="34" borderId="0" xfId="0" applyFont="1" applyFill="1" applyBorder="1" applyAlignment="1" applyProtection="1">
      <alignment/>
      <protection locked="0"/>
    </xf>
    <xf numFmtId="0" fontId="19" fillId="34" borderId="65" xfId="0" applyFont="1" applyFill="1" applyBorder="1" applyAlignment="1">
      <alignment vertical="top"/>
    </xf>
    <xf numFmtId="0" fontId="19" fillId="34" borderId="49" xfId="0" applyFont="1" applyFill="1" applyBorder="1" applyAlignment="1">
      <alignment vertical="top"/>
    </xf>
    <xf numFmtId="0" fontId="35" fillId="34" borderId="43" xfId="0" applyFont="1" applyFill="1" applyBorder="1" applyAlignment="1" applyProtection="1">
      <alignment horizontal="right"/>
      <protection locked="0"/>
    </xf>
    <xf numFmtId="0" fontId="19" fillId="34" borderId="60" xfId="0" applyFont="1" applyFill="1" applyBorder="1" applyAlignment="1">
      <alignment vertical="top"/>
    </xf>
    <xf numFmtId="0" fontId="35" fillId="34" borderId="21" xfId="0" applyFont="1" applyFill="1" applyBorder="1" applyAlignment="1" applyProtection="1">
      <alignment horizontal="right"/>
      <protection locked="0"/>
    </xf>
    <xf numFmtId="0" fontId="19" fillId="34" borderId="23" xfId="0" applyFont="1" applyFill="1" applyBorder="1" applyAlignment="1">
      <alignment vertical="top"/>
    </xf>
    <xf numFmtId="0" fontId="19" fillId="0" borderId="39" xfId="0" applyFont="1" applyBorder="1" applyAlignment="1">
      <alignment vertical="top"/>
    </xf>
    <xf numFmtId="0" fontId="35" fillId="34" borderId="68" xfId="0" applyFont="1" applyFill="1" applyBorder="1" applyAlignment="1" applyProtection="1">
      <alignment horizontal="right"/>
      <protection locked="0"/>
    </xf>
    <xf numFmtId="0" fontId="33" fillId="0" borderId="14" xfId="0" applyFont="1" applyBorder="1" applyAlignment="1">
      <alignment/>
    </xf>
    <xf numFmtId="0" fontId="33" fillId="0" borderId="18" xfId="0" applyFont="1" applyBorder="1" applyAlignment="1">
      <alignment/>
    </xf>
    <xf numFmtId="0" fontId="19" fillId="34" borderId="53" xfId="0" applyFont="1" applyFill="1" applyBorder="1" applyAlignment="1">
      <alignment vertical="top"/>
    </xf>
    <xf numFmtId="0" fontId="19" fillId="34" borderId="74" xfId="0" applyFont="1" applyFill="1" applyBorder="1" applyAlignment="1">
      <alignment vertical="top"/>
    </xf>
    <xf numFmtId="0" fontId="19" fillId="34" borderId="73" xfId="0" applyFont="1" applyFill="1" applyBorder="1" applyAlignment="1">
      <alignment vertical="top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75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5" fillId="34" borderId="65" xfId="0" applyNumberFormat="1" applyFont="1" applyFill="1" applyBorder="1" applyAlignment="1" applyProtection="1">
      <alignment horizontal="right"/>
      <protection locked="0"/>
    </xf>
    <xf numFmtId="0" fontId="35" fillId="34" borderId="65" xfId="0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Fill="1" applyBorder="1" applyAlignment="1" applyProtection="1">
      <alignment/>
      <protection/>
    </xf>
    <xf numFmtId="0" fontId="19" fillId="34" borderId="53" xfId="0" applyNumberFormat="1" applyFont="1" applyFill="1" applyBorder="1" applyAlignment="1" applyProtection="1">
      <alignment horizontal="right"/>
      <protection/>
    </xf>
    <xf numFmtId="0" fontId="25" fillId="34" borderId="52" xfId="0" applyNumberFormat="1" applyFont="1" applyFill="1" applyBorder="1" applyAlignment="1" applyProtection="1">
      <alignment horizontal="right"/>
      <protection locked="0"/>
    </xf>
    <xf numFmtId="0" fontId="35" fillId="0" borderId="19" xfId="0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9" fillId="34" borderId="76" xfId="0" applyFont="1" applyFill="1" applyBorder="1" applyAlignment="1" applyProtection="1">
      <alignment horizontal="right"/>
      <protection/>
    </xf>
    <xf numFmtId="0" fontId="19" fillId="34" borderId="53" xfId="0" applyFont="1" applyFill="1" applyBorder="1" applyAlignment="1" applyProtection="1">
      <alignment horizontal="right"/>
      <protection/>
    </xf>
    <xf numFmtId="0" fontId="19" fillId="34" borderId="63" xfId="0" applyFont="1" applyFill="1" applyBorder="1" applyAlignment="1" applyProtection="1">
      <alignment horizontal="right"/>
      <protection/>
    </xf>
    <xf numFmtId="0" fontId="19" fillId="34" borderId="52" xfId="0" applyFont="1" applyFill="1" applyBorder="1" applyAlignment="1" applyProtection="1">
      <alignment vertical="center"/>
      <protection/>
    </xf>
    <xf numFmtId="0" fontId="19" fillId="34" borderId="76" xfId="0" applyFont="1" applyFill="1" applyBorder="1" applyAlignment="1" applyProtection="1">
      <alignment horizontal="right" vertical="center"/>
      <protection/>
    </xf>
    <xf numFmtId="0" fontId="19" fillId="34" borderId="53" xfId="0" applyFont="1" applyFill="1" applyBorder="1" applyAlignment="1" applyProtection="1">
      <alignment horizontal="right" vertical="center"/>
      <protection/>
    </xf>
    <xf numFmtId="0" fontId="19" fillId="34" borderId="63" xfId="0" applyFont="1" applyFill="1" applyBorder="1" applyAlignment="1" applyProtection="1">
      <alignment horizontal="right" vertical="center"/>
      <protection/>
    </xf>
    <xf numFmtId="0" fontId="19" fillId="34" borderId="48" xfId="0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 locked="0"/>
    </xf>
    <xf numFmtId="0" fontId="19" fillId="34" borderId="61" xfId="0" applyFont="1" applyFill="1" applyBorder="1" applyAlignment="1">
      <alignment vertical="top"/>
    </xf>
    <xf numFmtId="0" fontId="19" fillId="34" borderId="56" xfId="0" applyFont="1" applyFill="1" applyBorder="1" applyAlignment="1">
      <alignment vertical="top"/>
    </xf>
    <xf numFmtId="0" fontId="19" fillId="34" borderId="76" xfId="0" applyFont="1" applyFill="1" applyBorder="1" applyAlignment="1">
      <alignment vertical="top"/>
    </xf>
    <xf numFmtId="0" fontId="19" fillId="34" borderId="62" xfId="0" applyFont="1" applyFill="1" applyBorder="1" applyAlignment="1" applyProtection="1">
      <alignment/>
      <protection/>
    </xf>
    <xf numFmtId="0" fontId="19" fillId="34" borderId="56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10" fillId="0" borderId="7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6" fillId="34" borderId="76" xfId="0" applyFont="1" applyFill="1" applyBorder="1" applyAlignment="1" applyProtection="1">
      <alignment vertical="top"/>
      <protection locked="0"/>
    </xf>
    <xf numFmtId="0" fontId="36" fillId="34" borderId="53" xfId="0" applyFont="1" applyFill="1" applyBorder="1" applyAlignment="1" applyProtection="1">
      <alignment vertical="top"/>
      <protection locked="0"/>
    </xf>
    <xf numFmtId="0" fontId="19" fillId="34" borderId="74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70" xfId="0" applyFont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/>
      <protection/>
    </xf>
    <xf numFmtId="0" fontId="19" fillId="0" borderId="54" xfId="0" applyFont="1" applyBorder="1" applyAlignment="1" applyProtection="1">
      <alignment vertical="top"/>
      <protection/>
    </xf>
    <xf numFmtId="0" fontId="19" fillId="34" borderId="30" xfId="0" applyFont="1" applyFill="1" applyBorder="1" applyAlignment="1" applyProtection="1">
      <alignment vertical="top"/>
      <protection/>
    </xf>
    <xf numFmtId="0" fontId="19" fillId="34" borderId="48" xfId="0" applyFont="1" applyFill="1" applyBorder="1" applyAlignment="1" applyProtection="1">
      <alignment vertical="top"/>
      <protection/>
    </xf>
    <xf numFmtId="0" fontId="17" fillId="34" borderId="61" xfId="0" applyFont="1" applyFill="1" applyBorder="1" applyAlignment="1" applyProtection="1">
      <alignment horizontal="right"/>
      <protection/>
    </xf>
    <xf numFmtId="0" fontId="17" fillId="34" borderId="52" xfId="0" applyFont="1" applyFill="1" applyBorder="1" applyAlignment="1" applyProtection="1">
      <alignment/>
      <protection/>
    </xf>
    <xf numFmtId="0" fontId="17" fillId="0" borderId="57" xfId="0" applyFont="1" applyFill="1" applyBorder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17" fillId="34" borderId="80" xfId="0" applyFont="1" applyFill="1" applyBorder="1" applyAlignment="1" applyProtection="1">
      <alignment horizontal="right"/>
      <protection/>
    </xf>
    <xf numFmtId="0" fontId="17" fillId="0" borderId="81" xfId="0" applyFont="1" applyFill="1" applyBorder="1" applyAlignment="1" applyProtection="1">
      <alignment horizontal="right"/>
      <protection/>
    </xf>
    <xf numFmtId="0" fontId="19" fillId="0" borderId="57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right"/>
      <protection/>
    </xf>
    <xf numFmtId="0" fontId="19" fillId="34" borderId="37" xfId="0" applyFont="1" applyFill="1" applyBorder="1" applyAlignment="1" applyProtection="1">
      <alignment vertical="top"/>
      <protection/>
    </xf>
    <xf numFmtId="0" fontId="19" fillId="34" borderId="76" xfId="0" applyFont="1" applyFill="1" applyBorder="1" applyAlignment="1" applyProtection="1">
      <alignment vertical="top"/>
      <protection/>
    </xf>
    <xf numFmtId="0" fontId="19" fillId="34" borderId="53" xfId="0" applyFont="1" applyFill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horizontal="center"/>
      <protection/>
    </xf>
    <xf numFmtId="0" fontId="34" fillId="34" borderId="53" xfId="0" applyFont="1" applyFill="1" applyBorder="1" applyAlignment="1" applyProtection="1">
      <alignment horizontal="right" vertical="center"/>
      <protection/>
    </xf>
    <xf numFmtId="0" fontId="34" fillId="34" borderId="60" xfId="0" applyFont="1" applyFill="1" applyBorder="1" applyAlignment="1" applyProtection="1">
      <alignment horizontal="right" vertical="center"/>
      <protection/>
    </xf>
    <xf numFmtId="0" fontId="34" fillId="34" borderId="53" xfId="0" applyFont="1" applyFill="1" applyBorder="1" applyAlignment="1" applyProtection="1">
      <alignment horizontal="right" vertical="top"/>
      <protection/>
    </xf>
    <xf numFmtId="0" fontId="34" fillId="34" borderId="60" xfId="0" applyFont="1" applyFill="1" applyBorder="1" applyAlignment="1" applyProtection="1">
      <alignment horizontal="right" vertical="top"/>
      <protection/>
    </xf>
    <xf numFmtId="0" fontId="34" fillId="34" borderId="53" xfId="0" applyFont="1" applyFill="1" applyBorder="1" applyAlignment="1" applyProtection="1">
      <alignment vertical="top"/>
      <protection/>
    </xf>
    <xf numFmtId="0" fontId="34" fillId="34" borderId="12" xfId="0" applyFont="1" applyFill="1" applyBorder="1" applyAlignment="1" applyProtection="1">
      <alignment horizontal="right" vertical="center"/>
      <protection/>
    </xf>
    <xf numFmtId="0" fontId="34" fillId="34" borderId="52" xfId="0" applyFont="1" applyFill="1" applyBorder="1" applyAlignment="1" applyProtection="1">
      <alignment horizontal="right" vertical="center"/>
      <protection/>
    </xf>
    <xf numFmtId="0" fontId="34" fillId="34" borderId="56" xfId="0" applyFont="1" applyFill="1" applyBorder="1" applyAlignment="1" applyProtection="1">
      <alignment vertical="top"/>
      <protection/>
    </xf>
    <xf numFmtId="0" fontId="34" fillId="34" borderId="56" xfId="0" applyFont="1" applyFill="1" applyBorder="1" applyAlignment="1" applyProtection="1">
      <alignment horizontal="right" vertical="top"/>
      <protection/>
    </xf>
    <xf numFmtId="0" fontId="34" fillId="34" borderId="73" xfId="0" applyFont="1" applyFill="1" applyBorder="1" applyAlignment="1" applyProtection="1">
      <alignment horizontal="right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34" fillId="34" borderId="12" xfId="0" applyFont="1" applyFill="1" applyBorder="1" applyAlignment="1" applyProtection="1">
      <alignment horizontal="right" vertical="top"/>
      <protection/>
    </xf>
    <xf numFmtId="0" fontId="34" fillId="34" borderId="52" xfId="0" applyFont="1" applyFill="1" applyBorder="1" applyAlignment="1" applyProtection="1">
      <alignment horizontal="right" vertical="top"/>
      <protection/>
    </xf>
    <xf numFmtId="0" fontId="34" fillId="34" borderId="63" xfId="0" applyFont="1" applyFill="1" applyBorder="1" applyAlignment="1" applyProtection="1">
      <alignment horizontal="right" vertical="top"/>
      <protection/>
    </xf>
    <xf numFmtId="0" fontId="38" fillId="34" borderId="53" xfId="0" applyFont="1" applyFill="1" applyBorder="1" applyAlignment="1" applyProtection="1">
      <alignment horizontal="right" vertical="top"/>
      <protection/>
    </xf>
    <xf numFmtId="0" fontId="34" fillId="34" borderId="53" xfId="0" applyFont="1" applyFill="1" applyBorder="1" applyAlignment="1" applyProtection="1">
      <alignment vertical="center"/>
      <protection/>
    </xf>
    <xf numFmtId="0" fontId="34" fillId="34" borderId="63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/>
      <protection/>
    </xf>
    <xf numFmtId="0" fontId="34" fillId="34" borderId="61" xfId="0" applyFont="1" applyFill="1" applyBorder="1" applyAlignment="1" applyProtection="1">
      <alignment horizontal="right" vertical="center"/>
      <protection/>
    </xf>
    <xf numFmtId="0" fontId="3" fillId="33" borderId="62" xfId="0" applyFont="1" applyFill="1" applyBorder="1" applyAlignment="1" applyProtection="1">
      <alignment/>
      <protection/>
    </xf>
    <xf numFmtId="0" fontId="3" fillId="33" borderId="82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17" fillId="34" borderId="48" xfId="0" applyFont="1" applyFill="1" applyBorder="1" applyAlignment="1" applyProtection="1">
      <alignment/>
      <protection/>
    </xf>
    <xf numFmtId="0" fontId="17" fillId="0" borderId="57" xfId="0" applyFont="1" applyFill="1" applyBorder="1" applyAlignment="1" applyProtection="1">
      <alignment/>
      <protection/>
    </xf>
    <xf numFmtId="0" fontId="38" fillId="34" borderId="53" xfId="0" applyFont="1" applyFill="1" applyBorder="1" applyAlignment="1" applyProtection="1">
      <alignment vertical="center"/>
      <protection/>
    </xf>
    <xf numFmtId="0" fontId="38" fillId="34" borderId="60" xfId="0" applyFont="1" applyFill="1" applyBorder="1" applyAlignment="1" applyProtection="1">
      <alignment horizontal="right" vertical="center"/>
      <protection/>
    </xf>
    <xf numFmtId="0" fontId="38" fillId="34" borderId="53" xfId="0" applyFont="1" applyFill="1" applyBorder="1" applyAlignment="1" applyProtection="1">
      <alignment horizontal="right" vertical="center"/>
      <protection/>
    </xf>
    <xf numFmtId="0" fontId="38" fillId="34" borderId="63" xfId="0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/>
      <protection/>
    </xf>
    <xf numFmtId="0" fontId="35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6" borderId="53" xfId="0" applyFill="1" applyBorder="1" applyAlignment="1">
      <alignment/>
    </xf>
    <xf numFmtId="0" fontId="0" fillId="0" borderId="53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69" xfId="0" applyFill="1" applyBorder="1" applyAlignment="1" applyProtection="1">
      <alignment/>
      <protection/>
    </xf>
    <xf numFmtId="0" fontId="0" fillId="33" borderId="6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5" fillId="34" borderId="61" xfId="0" applyNumberFormat="1" applyFont="1" applyFill="1" applyBorder="1" applyAlignment="1" applyProtection="1">
      <alignment horizontal="right"/>
      <protection locked="0"/>
    </xf>
    <xf numFmtId="0" fontId="19" fillId="34" borderId="63" xfId="0" applyNumberFormat="1" applyFont="1" applyFill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64" fontId="0" fillId="35" borderId="47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51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8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72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8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4" fillId="33" borderId="80" xfId="0" applyFont="1" applyFill="1" applyBorder="1" applyAlignment="1" applyProtection="1">
      <alignment horizontal="center"/>
      <protection/>
    </xf>
    <xf numFmtId="0" fontId="17" fillId="33" borderId="80" xfId="0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7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17" fillId="33" borderId="42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0" fillId="33" borderId="74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/>
      <protection locked="0"/>
    </xf>
    <xf numFmtId="0" fontId="35" fillId="0" borderId="39" xfId="0" applyFont="1" applyBorder="1" applyAlignment="1" applyProtection="1">
      <alignment horizontal="right"/>
      <protection locked="0"/>
    </xf>
    <xf numFmtId="0" fontId="19" fillId="34" borderId="63" xfId="0" applyFont="1" applyFill="1" applyBorder="1" applyAlignment="1">
      <alignment vertical="top"/>
    </xf>
    <xf numFmtId="0" fontId="23" fillId="0" borderId="0" xfId="0" applyFont="1" applyAlignment="1" applyProtection="1">
      <alignment/>
      <protection locked="0"/>
    </xf>
    <xf numFmtId="0" fontId="19" fillId="34" borderId="84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8" borderId="0" xfId="0" applyFont="1" applyFill="1" applyAlignment="1">
      <alignment/>
    </xf>
    <xf numFmtId="0" fontId="0" fillId="0" borderId="0" xfId="0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65" xfId="0" applyFont="1" applyFill="1" applyBorder="1" applyAlignment="1" applyProtection="1">
      <alignment horizontal="center"/>
      <protection/>
    </xf>
    <xf numFmtId="0" fontId="6" fillId="33" borderId="78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56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0" fillId="33" borderId="53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65" fontId="4" fillId="33" borderId="12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6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4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65" xfId="0" applyFont="1" applyFill="1" applyBorder="1" applyAlignment="1" applyProtection="1">
      <alignment/>
      <protection/>
    </xf>
    <xf numFmtId="0" fontId="2" fillId="23" borderId="49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1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79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76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74" xfId="0" applyFill="1" applyBorder="1" applyAlignment="1" applyProtection="1">
      <alignment/>
      <protection/>
    </xf>
    <xf numFmtId="0" fontId="0" fillId="35" borderId="84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center"/>
      <protection/>
    </xf>
    <xf numFmtId="0" fontId="4" fillId="33" borderId="7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33" borderId="83" xfId="0" applyFont="1" applyFill="1" applyBorder="1" applyAlignment="1">
      <alignment/>
    </xf>
    <xf numFmtId="0" fontId="8" fillId="33" borderId="85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64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14" fontId="18" fillId="33" borderId="12" xfId="0" applyNumberFormat="1" applyFont="1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3" fillId="33" borderId="81" xfId="0" applyFont="1" applyFill="1" applyBorder="1" applyAlignment="1">
      <alignment textRotation="90"/>
    </xf>
    <xf numFmtId="0" fontId="3" fillId="33" borderId="35" xfId="0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83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48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" fillId="0" borderId="65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9" fillId="0" borderId="5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0" fillId="0" borderId="48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166" fontId="3" fillId="33" borderId="0" xfId="0" applyNumberFormat="1" applyFont="1" applyFill="1" applyBorder="1" applyAlignment="1" applyProtection="1">
      <alignment horizontal="center"/>
      <protection/>
    </xf>
    <xf numFmtId="166" fontId="3" fillId="33" borderId="12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33" borderId="65" xfId="0" applyFont="1" applyFill="1" applyBorder="1" applyAlignment="1" applyProtection="1">
      <alignment/>
      <protection/>
    </xf>
    <xf numFmtId="0" fontId="4" fillId="0" borderId="6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/>
      <protection/>
    </xf>
    <xf numFmtId="0" fontId="12" fillId="33" borderId="81" xfId="0" applyFont="1" applyFill="1" applyBorder="1" applyAlignment="1" applyProtection="1">
      <alignment horizontal="center"/>
      <protection/>
    </xf>
    <xf numFmtId="0" fontId="3" fillId="33" borderId="61" xfId="0" applyFont="1" applyFill="1" applyBorder="1" applyAlignment="1" applyProtection="1">
      <alignment horizontal="center"/>
      <protection/>
    </xf>
    <xf numFmtId="0" fontId="3" fillId="33" borderId="82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" fontId="3" fillId="0" borderId="62" xfId="0" applyNumberFormat="1" applyFont="1" applyBorder="1" applyAlignment="1" applyProtection="1">
      <alignment horizontal="center"/>
      <protection/>
    </xf>
    <xf numFmtId="1" fontId="3" fillId="0" borderId="63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7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1" xfId="0" applyFont="1" applyFill="1" applyBorder="1" applyAlignment="1" applyProtection="1">
      <alignment horizontal="center" textRotation="90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5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9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79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5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76" xfId="0" applyFont="1" applyBorder="1" applyAlignment="1" applyProtection="1">
      <alignment vertical="center"/>
      <protection/>
    </xf>
    <xf numFmtId="0" fontId="4" fillId="35" borderId="48" xfId="0" applyFont="1" applyFill="1" applyBorder="1" applyAlignment="1" applyProtection="1">
      <alignment horizontal="left"/>
      <protection/>
    </xf>
    <xf numFmtId="0" fontId="4" fillId="35" borderId="52" xfId="0" applyFont="1" applyFill="1" applyBorder="1" applyAlignment="1" applyProtection="1">
      <alignment horizontal="left"/>
      <protection/>
    </xf>
    <xf numFmtId="0" fontId="4" fillId="35" borderId="53" xfId="0" applyFont="1" applyFill="1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4" fillId="35" borderId="5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0" fontId="4" fillId="35" borderId="48" xfId="0" applyFont="1" applyFill="1" applyBorder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4" fillId="35" borderId="53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76" xfId="0" applyFont="1" applyBorder="1" applyAlignment="1" applyProtection="1">
      <alignment horizontal="right" vertical="center"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6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5" fillId="0" borderId="71" xfId="0" applyFont="1" applyFill="1" applyBorder="1" applyAlignment="1">
      <alignment horizontal="center" vertical="top"/>
    </xf>
    <xf numFmtId="0" fontId="35" fillId="0" borderId="78" xfId="0" applyFont="1" applyFill="1" applyBorder="1" applyAlignment="1">
      <alignment horizontal="center" vertical="top"/>
    </xf>
    <xf numFmtId="0" fontId="35" fillId="0" borderId="54" xfId="0" applyFont="1" applyFill="1" applyBorder="1" applyAlignment="1">
      <alignment horizontal="center" vertical="top"/>
    </xf>
    <xf numFmtId="0" fontId="35" fillId="0" borderId="55" xfId="0" applyFont="1" applyFill="1" applyBorder="1" applyAlignment="1">
      <alignment horizontal="center" vertical="top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5" fillId="0" borderId="71" xfId="0" applyFont="1" applyFill="1" applyBorder="1" applyAlignment="1" applyProtection="1">
      <alignment horizontal="center" vertical="center"/>
      <protection/>
    </xf>
    <xf numFmtId="0" fontId="35" fillId="0" borderId="78" xfId="0" applyFont="1" applyFill="1" applyBorder="1" applyAlignment="1" applyProtection="1">
      <alignment horizontal="center" vertical="center"/>
      <protection/>
    </xf>
    <xf numFmtId="0" fontId="35" fillId="0" borderId="54" xfId="0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5" fillId="0" borderId="71" xfId="0" applyNumberFormat="1" applyFont="1" applyFill="1" applyBorder="1" applyAlignment="1" applyProtection="1">
      <alignment horizontal="center" vertical="top"/>
      <protection/>
    </xf>
    <xf numFmtId="0" fontId="35" fillId="0" borderId="78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7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3" fillId="0" borderId="6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1" xfId="0" applyFont="1" applyFill="1" applyBorder="1" applyAlignment="1">
      <alignment horizontal="center" textRotation="90"/>
    </xf>
    <xf numFmtId="0" fontId="4" fillId="0" borderId="65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50" xfId="0" applyFont="1" applyFill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0" fontId="0" fillId="35" borderId="43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60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4" fillId="35" borderId="43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18" fillId="0" borderId="6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29" fillId="0" borderId="0" xfId="0" applyFont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35" fillId="0" borderId="15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6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29" fillId="0" borderId="18" xfId="0" applyFont="1" applyBorder="1" applyAlignment="1" applyProtection="1">
      <alignment vertical="top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66675</xdr:rowOff>
    </xdr:from>
    <xdr:to>
      <xdr:col>6</xdr:col>
      <xdr:colOff>200025</xdr:colOff>
      <xdr:row>5</xdr:row>
      <xdr:rowOff>133350</xdr:rowOff>
    </xdr:to>
    <xdr:pic>
      <xdr:nvPicPr>
        <xdr:cNvPr id="1" name="Billede 1" descr="C:\Users\ta\Downloads\DMU_100_logo_Sort_P186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6675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0</xdr:rowOff>
    </xdr:from>
    <xdr:to>
      <xdr:col>6</xdr:col>
      <xdr:colOff>228600</xdr:colOff>
      <xdr:row>5</xdr:row>
      <xdr:rowOff>161925</xdr:rowOff>
    </xdr:to>
    <xdr:pic>
      <xdr:nvPicPr>
        <xdr:cNvPr id="1" name="Billede 2" descr="C:\Users\ta\Downloads\DMU_100_logo_Sort_P186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609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">
      <selection activeCell="P12" sqref="P12"/>
    </sheetView>
  </sheetViews>
  <sheetFormatPr defaultColWidth="9.140625" defaultRowHeight="12.75"/>
  <sheetData>
    <row r="1" spans="1:256" ht="20.25" customHeight="1">
      <c r="A1" s="546" t="s">
        <v>186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IV1" t="s">
        <v>0</v>
      </c>
    </row>
    <row r="2" spans="1:14" ht="18" customHeight="1">
      <c r="A2" s="547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548" t="s">
        <v>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ht="12.75">
      <c r="A5" s="545" t="s">
        <v>187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</row>
    <row r="6" spans="1:14" ht="12.75">
      <c r="A6" s="545" t="s">
        <v>3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</row>
    <row r="7" spans="1:14" ht="12.75">
      <c r="A7" s="545" t="s">
        <v>182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</row>
    <row r="8" spans="1:14" ht="12.75">
      <c r="A8" s="545" t="s">
        <v>4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</row>
    <row r="10" spans="1:14" ht="12.75">
      <c r="A10" s="348" t="s">
        <v>5</v>
      </c>
      <c r="B10" s="348"/>
      <c r="C10" s="347"/>
      <c r="D10" s="347"/>
      <c r="E10" s="348"/>
      <c r="F10" s="347"/>
      <c r="G10" s="348"/>
      <c r="H10" s="347"/>
      <c r="I10" s="348"/>
      <c r="J10" s="348"/>
      <c r="K10" s="348"/>
      <c r="L10" s="348"/>
      <c r="M10" s="348"/>
      <c r="N10" s="348"/>
    </row>
    <row r="11" spans="1:14" ht="12.75">
      <c r="A11" s="545" t="s">
        <v>6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</row>
    <row r="12" spans="1:14" ht="12.75">
      <c r="A12" s="545" t="s">
        <v>7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</row>
    <row r="13" spans="1:14" ht="12.75">
      <c r="A13" s="549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</row>
    <row r="14" spans="1:14" ht="12.75">
      <c r="A14" s="550" t="s">
        <v>8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45" t="s">
        <v>9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</row>
    <row r="16" spans="1:14" ht="12.75">
      <c r="A16" s="545" t="s">
        <v>10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</row>
    <row r="17" spans="1:14" ht="12.75">
      <c r="A17" s="545" t="s">
        <v>11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</row>
    <row r="18" spans="1:14" ht="12.75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</row>
    <row r="19" spans="1:14" ht="12.75">
      <c r="A19" s="545" t="s">
        <v>12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</row>
    <row r="20" spans="1:14" ht="12.75">
      <c r="A20" s="545" t="s">
        <v>13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</row>
    <row r="21" spans="1:14" ht="12.75">
      <c r="A21" s="545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</row>
    <row r="22" spans="1:14" ht="12.75">
      <c r="A22" s="551" t="s">
        <v>14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</row>
    <row r="23" spans="1:14" ht="12.75">
      <c r="A23" s="545" t="s">
        <v>15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</row>
    <row r="24" spans="1:14" ht="12.75">
      <c r="A24" s="545" t="s">
        <v>16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</row>
    <row r="25" spans="1:14" ht="12.75">
      <c r="A25" s="545" t="s">
        <v>17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</row>
    <row r="26" spans="1:14" ht="12.75">
      <c r="A26" s="545" t="s">
        <v>18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</row>
    <row r="27" spans="1:14" ht="12.75">
      <c r="A27" s="545" t="s">
        <v>19</v>
      </c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</row>
    <row r="28" spans="1:14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549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</row>
  </sheetData>
  <sheetProtection password="E3E8" sheet="1"/>
  <mergeCells count="27">
    <mergeCell ref="A26:N26"/>
    <mergeCell ref="A27:N27"/>
    <mergeCell ref="A7:N7"/>
    <mergeCell ref="A21:N21"/>
    <mergeCell ref="A22:N22"/>
    <mergeCell ref="A23:N23"/>
    <mergeCell ref="A24:N24"/>
    <mergeCell ref="A20:N20"/>
    <mergeCell ref="A13:N13"/>
    <mergeCell ref="A29:N29"/>
    <mergeCell ref="A11:N11"/>
    <mergeCell ref="A12:N12"/>
    <mergeCell ref="A25:N25"/>
    <mergeCell ref="A14:N14"/>
    <mergeCell ref="A15:N15"/>
    <mergeCell ref="A16:N16"/>
    <mergeCell ref="A17:N17"/>
    <mergeCell ref="A18:N18"/>
    <mergeCell ref="A19:N19"/>
    <mergeCell ref="A8:N8"/>
    <mergeCell ref="A1:N1"/>
    <mergeCell ref="A2:N2"/>
    <mergeCell ref="A4:N4"/>
    <mergeCell ref="A5:N5"/>
    <mergeCell ref="A6:N6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9">
      <selection activeCell="A51" sqref="A51"/>
    </sheetView>
  </sheetViews>
  <sheetFormatPr defaultColWidth="9.140625" defaultRowHeight="12.75"/>
  <cols>
    <col min="1" max="1" width="16.7109375" style="346" customWidth="1"/>
    <col min="2" max="9" width="9.7109375" style="346" customWidth="1"/>
    <col min="10" max="16384" width="9.140625" style="346" customWidth="1"/>
  </cols>
  <sheetData>
    <row r="1" ht="12.75">
      <c r="A1" s="492" t="s">
        <v>156</v>
      </c>
    </row>
    <row r="2" ht="12.75">
      <c r="A2" s="492" t="s">
        <v>157</v>
      </c>
    </row>
    <row r="3" ht="12.75">
      <c r="A3" s="492" t="s">
        <v>158</v>
      </c>
    </row>
    <row r="4" ht="12.75">
      <c r="A4" s="492" t="s">
        <v>159</v>
      </c>
    </row>
    <row r="5" ht="12.75">
      <c r="A5" s="492" t="s">
        <v>160</v>
      </c>
    </row>
    <row r="6" ht="12.75">
      <c r="A6" s="360"/>
    </row>
    <row r="7" ht="12.75">
      <c r="A7" s="492" t="s">
        <v>161</v>
      </c>
    </row>
    <row r="8" ht="12.75">
      <c r="A8" s="492" t="s">
        <v>162</v>
      </c>
    </row>
    <row r="9" ht="12.75">
      <c r="A9" s="492" t="s">
        <v>163</v>
      </c>
    </row>
    <row r="10" ht="12.75">
      <c r="A10" s="492" t="s">
        <v>164</v>
      </c>
    </row>
    <row r="11" ht="12.75">
      <c r="A11" s="492" t="s">
        <v>165</v>
      </c>
    </row>
    <row r="12" spans="1:5" ht="12.75">
      <c r="A12" s="492" t="s">
        <v>166</v>
      </c>
      <c r="B12" s="543"/>
      <c r="C12" s="543"/>
      <c r="D12" s="543"/>
      <c r="E12" s="543"/>
    </row>
    <row r="13" ht="12.75">
      <c r="A13" s="360">
        <v>1</v>
      </c>
    </row>
    <row r="14" ht="12.75">
      <c r="A14" s="360">
        <v>2</v>
      </c>
    </row>
    <row r="15" ht="12.75">
      <c r="A15" s="360">
        <v>3</v>
      </c>
    </row>
    <row r="16" ht="12.75">
      <c r="A16" s="360">
        <v>4</v>
      </c>
    </row>
    <row r="17" ht="12.75">
      <c r="A17" s="360">
        <v>5</v>
      </c>
    </row>
    <row r="18" ht="12.75">
      <c r="A18" s="360"/>
    </row>
    <row r="19" ht="12.75">
      <c r="A19" s="492" t="s">
        <v>167</v>
      </c>
    </row>
    <row r="20" ht="12.75">
      <c r="A20" s="492" t="s">
        <v>168</v>
      </c>
    </row>
    <row r="21" ht="12.75">
      <c r="A21" s="492" t="s">
        <v>169</v>
      </c>
    </row>
    <row r="22" ht="12.75">
      <c r="A22" s="492" t="s">
        <v>170</v>
      </c>
    </row>
    <row r="23" ht="12.75">
      <c r="A23" s="492" t="s">
        <v>171</v>
      </c>
    </row>
    <row r="24" spans="1:5" ht="12.75">
      <c r="A24" s="492" t="s">
        <v>166</v>
      </c>
      <c r="B24" s="543"/>
      <c r="C24" s="543"/>
      <c r="D24" s="543"/>
      <c r="E24" s="543"/>
    </row>
    <row r="25" ht="12.75">
      <c r="A25" s="360">
        <v>1</v>
      </c>
    </row>
    <row r="26" ht="12.75">
      <c r="A26" s="360">
        <v>2</v>
      </c>
    </row>
    <row r="27" ht="12.75">
      <c r="A27" s="360">
        <v>3</v>
      </c>
    </row>
    <row r="28" ht="12.75">
      <c r="A28" s="360">
        <v>4</v>
      </c>
    </row>
    <row r="29" ht="12.75">
      <c r="A29" s="360">
        <v>5</v>
      </c>
    </row>
    <row r="30" ht="12.75">
      <c r="A30" s="360"/>
    </row>
    <row r="31" ht="12.75">
      <c r="A31" s="492" t="s">
        <v>172</v>
      </c>
    </row>
    <row r="32" ht="12.75">
      <c r="A32" s="492" t="s">
        <v>173</v>
      </c>
    </row>
    <row r="33" ht="12.75">
      <c r="A33" s="492" t="s">
        <v>174</v>
      </c>
    </row>
    <row r="34" ht="12.75">
      <c r="A34" s="492" t="s">
        <v>175</v>
      </c>
    </row>
    <row r="35" ht="12.75">
      <c r="A35" s="492" t="s">
        <v>176</v>
      </c>
    </row>
    <row r="36" spans="1:5" ht="12.75">
      <c r="A36" s="492" t="s">
        <v>166</v>
      </c>
      <c r="B36" s="543"/>
      <c r="C36" s="543"/>
      <c r="D36" s="543"/>
      <c r="E36" s="543"/>
    </row>
    <row r="37" ht="12.75">
      <c r="A37" s="360">
        <v>1</v>
      </c>
    </row>
    <row r="38" ht="12.75">
      <c r="A38" s="360">
        <v>2</v>
      </c>
    </row>
    <row r="39" ht="12.75">
      <c r="A39" s="360">
        <v>3</v>
      </c>
    </row>
    <row r="40" ht="12.75">
      <c r="A40" s="360">
        <v>4</v>
      </c>
    </row>
    <row r="41" ht="12.75">
      <c r="A41" s="360">
        <v>5</v>
      </c>
    </row>
    <row r="42" ht="12.75">
      <c r="A42" s="360"/>
    </row>
    <row r="43" ht="12.75">
      <c r="A43" s="492" t="s">
        <v>177</v>
      </c>
    </row>
    <row r="44" ht="12.75">
      <c r="A44" s="492" t="s">
        <v>178</v>
      </c>
    </row>
    <row r="45" ht="12.75">
      <c r="A45" s="492" t="s">
        <v>179</v>
      </c>
    </row>
    <row r="46" ht="12.75">
      <c r="A46" s="492" t="s">
        <v>180</v>
      </c>
    </row>
    <row r="47" ht="12.75">
      <c r="A47" s="492" t="s">
        <v>181</v>
      </c>
    </row>
    <row r="48" spans="1:5" ht="12.75">
      <c r="A48" s="492" t="s">
        <v>166</v>
      </c>
      <c r="B48" s="543"/>
      <c r="C48" s="543"/>
      <c r="D48" s="543"/>
      <c r="E48" s="543"/>
    </row>
    <row r="49" ht="12.75">
      <c r="A49" s="360">
        <v>1</v>
      </c>
    </row>
    <row r="50" ht="12.75">
      <c r="A50" s="360">
        <v>2</v>
      </c>
    </row>
    <row r="51" ht="12.75">
      <c r="A51" s="360">
        <v>3</v>
      </c>
    </row>
    <row r="52" ht="12.75">
      <c r="A52" s="360">
        <v>4</v>
      </c>
    </row>
    <row r="53" ht="12.75">
      <c r="A53" s="360">
        <v>5</v>
      </c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7"/>
  <sheetViews>
    <sheetView showGridLines="0" zoomScale="70" zoomScaleNormal="70" zoomScaleSheetLayoutView="100" zoomScalePageLayoutView="0" workbookViewId="0" topLeftCell="A19">
      <selection activeCell="C2" sqref="C2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customHeight="1">
      <c r="A2" s="493" t="s">
        <v>21</v>
      </c>
      <c r="B2" s="117"/>
      <c r="C2" s="494">
        <f>'Holdanmeldelse Net'!B1</f>
        <v>0</v>
      </c>
      <c r="D2" s="117"/>
      <c r="E2" s="495" t="s">
        <v>22</v>
      </c>
      <c r="F2" s="496">
        <f>'Holdanmeldelse Net'!B9</f>
        <v>0</v>
      </c>
      <c r="G2" s="497"/>
      <c r="H2" s="117"/>
      <c r="I2" s="117"/>
      <c r="J2" s="117"/>
      <c r="K2" s="498"/>
      <c r="L2" s="552" t="s">
        <v>23</v>
      </c>
      <c r="M2" s="553"/>
      <c r="N2" s="552" t="s">
        <v>24</v>
      </c>
      <c r="O2" s="554"/>
      <c r="P2" s="555"/>
      <c r="Q2" s="117"/>
      <c r="R2" s="117"/>
      <c r="S2" s="117"/>
      <c r="T2" s="117"/>
      <c r="U2" s="117"/>
    </row>
    <row r="3" spans="1:28" ht="17.25" customHeight="1">
      <c r="A3" s="117"/>
      <c r="B3" s="499"/>
      <c r="C3" s="150"/>
      <c r="D3" s="150"/>
      <c r="E3" s="117"/>
      <c r="F3" s="117"/>
      <c r="G3" s="117"/>
      <c r="H3" s="117"/>
      <c r="I3" s="117"/>
      <c r="J3" s="117"/>
      <c r="K3" s="500" t="s">
        <v>25</v>
      </c>
      <c r="L3" s="556">
        <f>'Holdanmeldelse Net'!B7</f>
        <v>0</v>
      </c>
      <c r="M3" s="561"/>
      <c r="N3" s="556">
        <f>'Holdanmeldelse Net'!B8</f>
        <v>0</v>
      </c>
      <c r="O3" s="557"/>
      <c r="P3" s="558"/>
      <c r="Q3" s="117"/>
      <c r="R3" s="117"/>
      <c r="S3" s="117"/>
      <c r="T3" s="117"/>
      <c r="U3" s="117"/>
      <c r="W3" s="9"/>
      <c r="X3" s="9"/>
      <c r="Z3" s="10"/>
      <c r="AA3" s="11"/>
      <c r="AB3" s="11"/>
    </row>
    <row r="4" spans="1:23" ht="16.5" customHeight="1">
      <c r="A4" s="559" t="s">
        <v>26</v>
      </c>
      <c r="B4" s="559"/>
      <c r="C4" s="560">
        <f>'Holdanmeldelse Net'!B5</f>
        <v>0</v>
      </c>
      <c r="D4" s="560"/>
      <c r="E4" s="560"/>
      <c r="F4" s="560"/>
      <c r="G4" s="117"/>
      <c r="H4" s="117"/>
      <c r="I4" s="117"/>
      <c r="J4" s="117"/>
      <c r="K4" s="500" t="s">
        <v>27</v>
      </c>
      <c r="L4" s="556">
        <f>'Holdanmeldelse Net'!B19</f>
        <v>0</v>
      </c>
      <c r="M4" s="561"/>
      <c r="N4" s="556">
        <f>'Holdanmeldelse Net'!B20</f>
        <v>0</v>
      </c>
      <c r="O4" s="557"/>
      <c r="P4" s="558"/>
      <c r="Q4" s="117"/>
      <c r="R4" s="117"/>
      <c r="S4" s="117"/>
      <c r="T4" s="117"/>
      <c r="U4" s="117"/>
      <c r="W4" s="9"/>
    </row>
    <row r="5" spans="1:21" ht="18" customHeight="1">
      <c r="A5" s="117"/>
      <c r="B5" s="117"/>
      <c r="C5" s="562"/>
      <c r="D5" s="562"/>
      <c r="E5" s="117"/>
      <c r="F5" s="349"/>
      <c r="G5" s="117"/>
      <c r="H5" s="117"/>
      <c r="I5" s="117"/>
      <c r="J5" s="117"/>
      <c r="K5" s="500" t="s">
        <v>28</v>
      </c>
      <c r="L5" s="556">
        <f>'Holdanmeldelse Net'!B31</f>
        <v>0</v>
      </c>
      <c r="M5" s="561"/>
      <c r="N5" s="556">
        <f>'Holdanmeldelse Net'!B32</f>
        <v>0</v>
      </c>
      <c r="O5" s="557"/>
      <c r="P5" s="558"/>
      <c r="Q5" s="117"/>
      <c r="R5" s="117"/>
      <c r="S5" s="117"/>
      <c r="T5" s="117"/>
      <c r="U5" s="117"/>
    </row>
    <row r="6" spans="1:21" ht="18.75" customHeight="1" thickBot="1">
      <c r="A6" s="559" t="s">
        <v>29</v>
      </c>
      <c r="B6" s="559"/>
      <c r="C6" s="563">
        <f>'Holdanmeldelse Net'!B3</f>
        <v>0</v>
      </c>
      <c r="D6" s="563"/>
      <c r="E6" s="563"/>
      <c r="F6" s="501" t="s">
        <v>30</v>
      </c>
      <c r="G6" s="564">
        <f>'Holdanmeldelse Net'!B4</f>
        <v>0</v>
      </c>
      <c r="H6" s="564"/>
      <c r="I6" s="502"/>
      <c r="J6" s="503"/>
      <c r="K6" s="504" t="s">
        <v>31</v>
      </c>
      <c r="L6" s="556">
        <f>'Holdanmeldelse Net'!B43</f>
        <v>0</v>
      </c>
      <c r="M6" s="561"/>
      <c r="N6" s="556">
        <f>'Holdanmeldelse Net'!B44</f>
        <v>0</v>
      </c>
      <c r="O6" s="557"/>
      <c r="P6" s="558"/>
      <c r="Q6" s="117"/>
      <c r="R6" s="117"/>
      <c r="S6" s="117"/>
      <c r="T6" s="117"/>
      <c r="U6" s="117"/>
    </row>
    <row r="7" spans="1:21" ht="12.75" customHeight="1" thickBot="1">
      <c r="A7" s="117"/>
      <c r="B7" s="117"/>
      <c r="C7" s="117"/>
      <c r="D7" s="117"/>
      <c r="E7" s="117"/>
      <c r="F7" s="117"/>
      <c r="G7" s="117"/>
      <c r="H7" s="118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5.75" customHeight="1">
      <c r="A8" s="573" t="s">
        <v>32</v>
      </c>
      <c r="B8" s="505"/>
      <c r="C8" s="506"/>
      <c r="D8" s="576" t="s">
        <v>33</v>
      </c>
      <c r="E8" s="577"/>
      <c r="F8" s="577"/>
      <c r="G8" s="578"/>
      <c r="H8" s="507" t="s">
        <v>34</v>
      </c>
      <c r="I8" s="508" t="s">
        <v>35</v>
      </c>
      <c r="J8" s="582" t="s">
        <v>36</v>
      </c>
      <c r="K8" s="573" t="s">
        <v>37</v>
      </c>
      <c r="L8" s="505"/>
      <c r="M8" s="506"/>
      <c r="N8" s="576" t="s">
        <v>33</v>
      </c>
      <c r="O8" s="577"/>
      <c r="P8" s="577"/>
      <c r="Q8" s="578"/>
      <c r="R8" s="509" t="s">
        <v>34</v>
      </c>
      <c r="S8" s="508" t="s">
        <v>35</v>
      </c>
      <c r="T8" s="565" t="s">
        <v>36</v>
      </c>
      <c r="U8" s="117"/>
    </row>
    <row r="9" spans="1:31" ht="15.75" customHeight="1" thickBot="1">
      <c r="A9" s="574"/>
      <c r="B9" s="510"/>
      <c r="C9" s="511" t="s">
        <v>38</v>
      </c>
      <c r="D9" s="579"/>
      <c r="E9" s="580"/>
      <c r="F9" s="580"/>
      <c r="G9" s="581"/>
      <c r="H9" s="512" t="s">
        <v>39</v>
      </c>
      <c r="I9" s="513" t="s">
        <v>40</v>
      </c>
      <c r="J9" s="583"/>
      <c r="K9" s="574"/>
      <c r="L9" s="510"/>
      <c r="M9" s="511" t="s">
        <v>38</v>
      </c>
      <c r="N9" s="579"/>
      <c r="O9" s="580"/>
      <c r="P9" s="580"/>
      <c r="Q9" s="581"/>
      <c r="R9" s="512" t="s">
        <v>39</v>
      </c>
      <c r="S9" s="513" t="s">
        <v>40</v>
      </c>
      <c r="T9" s="566"/>
      <c r="U9" s="391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574"/>
      <c r="B10" s="514">
        <v>1</v>
      </c>
      <c r="C10" s="515">
        <f>'Holdanmeldelse Net'!B13</f>
        <v>0</v>
      </c>
      <c r="D10" s="567">
        <f>'Holdanmeldelse Net'!C13</f>
        <v>0</v>
      </c>
      <c r="E10" s="568"/>
      <c r="F10" s="568"/>
      <c r="G10" s="569"/>
      <c r="H10" s="516" t="s">
        <v>41</v>
      </c>
      <c r="I10" s="517" t="s">
        <v>41</v>
      </c>
      <c r="J10" s="518"/>
      <c r="K10" s="574"/>
      <c r="L10" s="514">
        <v>1</v>
      </c>
      <c r="M10" s="515">
        <f>'Holdanmeldelse Net'!B25</f>
        <v>0</v>
      </c>
      <c r="N10" s="570">
        <f>'Holdanmeldelse Net'!C25</f>
        <v>0</v>
      </c>
      <c r="O10" s="571"/>
      <c r="P10" s="571"/>
      <c r="Q10" s="572"/>
      <c r="R10" s="517" t="s">
        <v>41</v>
      </c>
      <c r="S10" s="517" t="s">
        <v>41</v>
      </c>
      <c r="T10" s="519"/>
      <c r="U10" s="520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574"/>
      <c r="B11" s="514">
        <v>2</v>
      </c>
      <c r="C11" s="515">
        <f>'Holdanmeldelse Net'!B14</f>
        <v>0</v>
      </c>
      <c r="D11" s="567">
        <f>'Holdanmeldelse Net'!C14</f>
        <v>0</v>
      </c>
      <c r="E11" s="568"/>
      <c r="F11" s="568"/>
      <c r="G11" s="569"/>
      <c r="H11" s="516" t="s">
        <v>41</v>
      </c>
      <c r="I11" s="517" t="s">
        <v>41</v>
      </c>
      <c r="J11" s="518"/>
      <c r="K11" s="574"/>
      <c r="L11" s="514">
        <v>2</v>
      </c>
      <c r="M11" s="515">
        <f>'Holdanmeldelse Net'!B26</f>
        <v>0</v>
      </c>
      <c r="N11" s="570">
        <f>'Holdanmeldelse Net'!C26</f>
        <v>0</v>
      </c>
      <c r="O11" s="571"/>
      <c r="P11" s="571"/>
      <c r="Q11" s="572"/>
      <c r="R11" s="517" t="s">
        <v>41</v>
      </c>
      <c r="S11" s="517" t="s">
        <v>41</v>
      </c>
      <c r="T11" s="519"/>
      <c r="U11" s="520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574"/>
      <c r="B12" s="514">
        <v>3</v>
      </c>
      <c r="C12" s="515">
        <f>'Holdanmeldelse Net'!B15</f>
        <v>0</v>
      </c>
      <c r="D12" s="567">
        <f>'Holdanmeldelse Net'!C15</f>
        <v>0</v>
      </c>
      <c r="E12" s="568"/>
      <c r="F12" s="568"/>
      <c r="G12" s="569"/>
      <c r="H12" s="516" t="s">
        <v>41</v>
      </c>
      <c r="I12" s="517" t="s">
        <v>41</v>
      </c>
      <c r="J12" s="518"/>
      <c r="K12" s="574"/>
      <c r="L12" s="514">
        <v>3</v>
      </c>
      <c r="M12" s="515">
        <f>'Holdanmeldelse Net'!B27</f>
        <v>0</v>
      </c>
      <c r="N12" s="570">
        <f>'Holdanmeldelse Net'!C27</f>
        <v>0</v>
      </c>
      <c r="O12" s="571"/>
      <c r="P12" s="571"/>
      <c r="Q12" s="572"/>
      <c r="R12" s="517" t="s">
        <v>41</v>
      </c>
      <c r="S12" s="517" t="s">
        <v>41</v>
      </c>
      <c r="T12" s="519"/>
      <c r="U12" s="520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574"/>
      <c r="B13" s="514">
        <v>4</v>
      </c>
      <c r="C13" s="515">
        <f>'Holdanmeldelse Net'!B16</f>
        <v>0</v>
      </c>
      <c r="D13" s="567">
        <f>'Holdanmeldelse Net'!C16</f>
        <v>0</v>
      </c>
      <c r="E13" s="568"/>
      <c r="F13" s="568"/>
      <c r="G13" s="569"/>
      <c r="H13" s="516" t="s">
        <v>41</v>
      </c>
      <c r="I13" s="517" t="s">
        <v>41</v>
      </c>
      <c r="J13" s="518"/>
      <c r="K13" s="574"/>
      <c r="L13" s="514">
        <v>4</v>
      </c>
      <c r="M13" s="515">
        <f>'Holdanmeldelse Net'!B28</f>
        <v>0</v>
      </c>
      <c r="N13" s="570">
        <f>'Holdanmeldelse Net'!C28</f>
        <v>0</v>
      </c>
      <c r="O13" s="571"/>
      <c r="P13" s="571"/>
      <c r="Q13" s="572"/>
      <c r="R13" s="517" t="s">
        <v>41</v>
      </c>
      <c r="S13" s="517" t="s">
        <v>41</v>
      </c>
      <c r="T13" s="519"/>
      <c r="U13" s="520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574"/>
      <c r="B14" s="521">
        <v>5</v>
      </c>
      <c r="C14" s="515">
        <f>'Holdanmeldelse Net'!B17</f>
        <v>0</v>
      </c>
      <c r="D14" s="567">
        <f>'Holdanmeldelse Net'!C17</f>
        <v>0</v>
      </c>
      <c r="E14" s="568"/>
      <c r="F14" s="568"/>
      <c r="G14" s="569"/>
      <c r="H14" s="516" t="s">
        <v>41</v>
      </c>
      <c r="I14" s="517" t="s">
        <v>41</v>
      </c>
      <c r="J14" s="518"/>
      <c r="K14" s="574"/>
      <c r="L14" s="521">
        <v>5</v>
      </c>
      <c r="M14" s="515">
        <f>'Holdanmeldelse Net'!B29</f>
        <v>0</v>
      </c>
      <c r="N14" s="570">
        <f>'Holdanmeldelse Net'!C29</f>
        <v>0</v>
      </c>
      <c r="O14" s="571"/>
      <c r="P14" s="571"/>
      <c r="Q14" s="572"/>
      <c r="R14" s="517"/>
      <c r="S14" s="517" t="s">
        <v>41</v>
      </c>
      <c r="T14" s="519"/>
      <c r="U14" s="520"/>
      <c r="V14" s="17"/>
      <c r="W14" s="17"/>
      <c r="X14" s="17"/>
      <c r="Y14" s="17"/>
      <c r="Z14" s="18"/>
      <c r="AA14" s="18"/>
      <c r="AB14" s="18"/>
      <c r="AC14" s="18"/>
      <c r="AD14" s="18"/>
      <c r="AE14" s="18"/>
    </row>
    <row r="15" spans="1:31" ht="22.5" customHeight="1" thickBot="1">
      <c r="A15" s="574"/>
      <c r="B15" s="522" t="s">
        <v>42</v>
      </c>
      <c r="C15" s="523"/>
      <c r="D15" s="570">
        <f>'Holdanmeldelse Net'!B11</f>
        <v>0</v>
      </c>
      <c r="E15" s="571"/>
      <c r="F15" s="571"/>
      <c r="G15" s="572"/>
      <c r="H15" s="585"/>
      <c r="I15" s="586"/>
      <c r="J15" s="587"/>
      <c r="K15" s="574"/>
      <c r="L15" s="522" t="s">
        <v>42</v>
      </c>
      <c r="M15" s="523"/>
      <c r="N15" s="570">
        <f>'Holdanmeldelse Net'!B23</f>
        <v>0</v>
      </c>
      <c r="O15" s="571"/>
      <c r="P15" s="571"/>
      <c r="Q15" s="572"/>
      <c r="R15" s="585"/>
      <c r="S15" s="586"/>
      <c r="T15" s="587"/>
      <c r="U15" s="589"/>
      <c r="V15" s="588"/>
      <c r="W15" s="588"/>
      <c r="X15" s="588"/>
      <c r="Y15" s="588"/>
      <c r="Z15" s="588"/>
      <c r="AA15" s="20"/>
      <c r="AB15" s="20"/>
      <c r="AC15" s="588"/>
      <c r="AD15" s="20"/>
      <c r="AE15" s="20"/>
    </row>
    <row r="16" spans="1:31" ht="26.25" customHeight="1" thickBot="1">
      <c r="A16" s="575"/>
      <c r="B16" s="524"/>
      <c r="C16" s="525"/>
      <c r="D16" s="584" t="s">
        <v>43</v>
      </c>
      <c r="E16" s="584"/>
      <c r="F16" s="584"/>
      <c r="G16" s="584"/>
      <c r="H16" s="526"/>
      <c r="I16" s="527"/>
      <c r="J16" s="528"/>
      <c r="K16" s="575"/>
      <c r="L16" s="524"/>
      <c r="M16" s="525"/>
      <c r="N16" s="584" t="s">
        <v>43</v>
      </c>
      <c r="O16" s="584"/>
      <c r="P16" s="584"/>
      <c r="Q16" s="584"/>
      <c r="R16" s="526"/>
      <c r="S16" s="527"/>
      <c r="T16" s="528"/>
      <c r="U16" s="589"/>
      <c r="V16" s="588"/>
      <c r="W16" s="588"/>
      <c r="X16" s="588"/>
      <c r="Y16" s="588"/>
      <c r="Z16" s="588"/>
      <c r="AA16" s="20"/>
      <c r="AB16" s="20"/>
      <c r="AC16" s="588"/>
      <c r="AD16" s="20"/>
      <c r="AE16" s="20"/>
    </row>
    <row r="17" spans="1:31" ht="15.75" customHeight="1">
      <c r="A17" s="573" t="s">
        <v>44</v>
      </c>
      <c r="B17" s="505"/>
      <c r="C17" s="506"/>
      <c r="D17" s="576" t="s">
        <v>33</v>
      </c>
      <c r="E17" s="577"/>
      <c r="F17" s="577"/>
      <c r="G17" s="578"/>
      <c r="H17" s="509" t="s">
        <v>34</v>
      </c>
      <c r="I17" s="508" t="s">
        <v>35</v>
      </c>
      <c r="J17" s="565" t="s">
        <v>36</v>
      </c>
      <c r="K17" s="573" t="s">
        <v>45</v>
      </c>
      <c r="L17" s="505"/>
      <c r="M17" s="506"/>
      <c r="N17" s="576" t="s">
        <v>33</v>
      </c>
      <c r="O17" s="577"/>
      <c r="P17" s="577"/>
      <c r="Q17" s="578"/>
      <c r="R17" s="508" t="s">
        <v>34</v>
      </c>
      <c r="S17" s="508" t="s">
        <v>35</v>
      </c>
      <c r="T17" s="565" t="s">
        <v>36</v>
      </c>
      <c r="U17" s="391"/>
      <c r="V17" s="14"/>
      <c r="W17" s="14"/>
      <c r="X17" s="14"/>
      <c r="Y17" s="14"/>
      <c r="Z17" s="14"/>
      <c r="AA17" s="15"/>
      <c r="AB17" s="15"/>
      <c r="AC17" s="14"/>
      <c r="AD17" s="15"/>
      <c r="AE17" s="15"/>
    </row>
    <row r="18" spans="1:31" ht="15.75" customHeight="1" thickBot="1">
      <c r="A18" s="574"/>
      <c r="B18" s="510"/>
      <c r="C18" s="511" t="s">
        <v>38</v>
      </c>
      <c r="D18" s="579"/>
      <c r="E18" s="580"/>
      <c r="F18" s="580"/>
      <c r="G18" s="581"/>
      <c r="H18" s="512" t="s">
        <v>39</v>
      </c>
      <c r="I18" s="513" t="s">
        <v>40</v>
      </c>
      <c r="J18" s="566"/>
      <c r="K18" s="574"/>
      <c r="L18" s="510"/>
      <c r="M18" s="529" t="s">
        <v>38</v>
      </c>
      <c r="N18" s="593"/>
      <c r="O18" s="594"/>
      <c r="P18" s="594"/>
      <c r="Q18" s="595"/>
      <c r="R18" s="512" t="s">
        <v>39</v>
      </c>
      <c r="S18" s="513" t="s">
        <v>40</v>
      </c>
      <c r="T18" s="566"/>
      <c r="U18" s="520"/>
      <c r="V18" s="17"/>
      <c r="W18" s="17"/>
      <c r="X18" s="17"/>
      <c r="Y18" s="17"/>
      <c r="Z18" s="17"/>
      <c r="AA18" s="21"/>
      <c r="AB18" s="21"/>
      <c r="AC18" s="17"/>
      <c r="AD18" s="21"/>
      <c r="AE18" s="21"/>
    </row>
    <row r="19" spans="1:31" ht="22.5" customHeight="1" thickBot="1">
      <c r="A19" s="574"/>
      <c r="B19" s="514">
        <v>1</v>
      </c>
      <c r="C19" s="515">
        <f>'Holdanmeldelse Net'!B37</f>
        <v>0</v>
      </c>
      <c r="D19" s="567">
        <f>'Holdanmeldelse Net'!C37</f>
        <v>0</v>
      </c>
      <c r="E19" s="568"/>
      <c r="F19" s="568"/>
      <c r="G19" s="569"/>
      <c r="H19" s="517" t="s">
        <v>41</v>
      </c>
      <c r="I19" s="517" t="s">
        <v>41</v>
      </c>
      <c r="J19" s="519"/>
      <c r="K19" s="574"/>
      <c r="L19" s="530">
        <v>1</v>
      </c>
      <c r="M19" s="515">
        <f>'Holdanmeldelse Net'!B49</f>
        <v>0</v>
      </c>
      <c r="N19" s="567">
        <f>'Holdanmeldelse Net'!C49</f>
        <v>0</v>
      </c>
      <c r="O19" s="568"/>
      <c r="P19" s="568"/>
      <c r="Q19" s="569"/>
      <c r="R19" s="517" t="s">
        <v>41</v>
      </c>
      <c r="S19" s="517" t="s">
        <v>41</v>
      </c>
      <c r="T19" s="519"/>
      <c r="U19" s="520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574"/>
      <c r="B20" s="514">
        <v>2</v>
      </c>
      <c r="C20" s="515">
        <f>'Holdanmeldelse Net'!B38</f>
        <v>0</v>
      </c>
      <c r="D20" s="567">
        <f>'Holdanmeldelse Net'!C38</f>
        <v>0</v>
      </c>
      <c r="E20" s="568"/>
      <c r="F20" s="568"/>
      <c r="G20" s="569"/>
      <c r="H20" s="517" t="s">
        <v>41</v>
      </c>
      <c r="I20" s="517" t="s">
        <v>41</v>
      </c>
      <c r="J20" s="519"/>
      <c r="K20" s="574"/>
      <c r="L20" s="530">
        <v>2</v>
      </c>
      <c r="M20" s="515">
        <f>'Holdanmeldelse Net'!B50</f>
        <v>0</v>
      </c>
      <c r="N20" s="567">
        <f>'Holdanmeldelse Net'!C50</f>
        <v>0</v>
      </c>
      <c r="O20" s="568"/>
      <c r="P20" s="568"/>
      <c r="Q20" s="569"/>
      <c r="R20" s="517" t="s">
        <v>41</v>
      </c>
      <c r="S20" s="517" t="s">
        <v>41</v>
      </c>
      <c r="T20" s="519"/>
      <c r="U20" s="520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574"/>
      <c r="B21" s="514">
        <v>3</v>
      </c>
      <c r="C21" s="515">
        <f>'Holdanmeldelse Net'!B39</f>
        <v>0</v>
      </c>
      <c r="D21" s="567">
        <f>'Holdanmeldelse Net'!C39</f>
        <v>0</v>
      </c>
      <c r="E21" s="568"/>
      <c r="F21" s="568"/>
      <c r="G21" s="569"/>
      <c r="H21" s="517" t="s">
        <v>41</v>
      </c>
      <c r="I21" s="517" t="s">
        <v>41</v>
      </c>
      <c r="J21" s="519"/>
      <c r="K21" s="574"/>
      <c r="L21" s="530">
        <v>3</v>
      </c>
      <c r="M21" s="515">
        <f>'Holdanmeldelse Net'!B51</f>
        <v>0</v>
      </c>
      <c r="N21" s="567">
        <f>'Holdanmeldelse Net'!C51</f>
        <v>0</v>
      </c>
      <c r="O21" s="568"/>
      <c r="P21" s="568"/>
      <c r="Q21" s="569"/>
      <c r="R21" s="517" t="s">
        <v>41</v>
      </c>
      <c r="S21" s="517" t="s">
        <v>41</v>
      </c>
      <c r="T21" s="519"/>
      <c r="U21" s="520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574"/>
      <c r="B22" s="514">
        <v>4</v>
      </c>
      <c r="C22" s="515">
        <f>'Holdanmeldelse Net'!B40</f>
        <v>0</v>
      </c>
      <c r="D22" s="567">
        <f>'Holdanmeldelse Net'!C40</f>
        <v>0</v>
      </c>
      <c r="E22" s="568"/>
      <c r="F22" s="568"/>
      <c r="G22" s="569"/>
      <c r="H22" s="517" t="s">
        <v>41</v>
      </c>
      <c r="I22" s="517" t="s">
        <v>41</v>
      </c>
      <c r="J22" s="519"/>
      <c r="K22" s="574"/>
      <c r="L22" s="530">
        <v>4</v>
      </c>
      <c r="M22" s="515">
        <f>'Holdanmeldelse Net'!B52</f>
        <v>0</v>
      </c>
      <c r="N22" s="567">
        <f>'Holdanmeldelse Net'!C52</f>
        <v>0</v>
      </c>
      <c r="O22" s="568"/>
      <c r="P22" s="568"/>
      <c r="Q22" s="569"/>
      <c r="R22" s="517" t="s">
        <v>41</v>
      </c>
      <c r="S22" s="517" t="s">
        <v>41</v>
      </c>
      <c r="T22" s="519"/>
      <c r="U22" s="520"/>
      <c r="V22" s="17"/>
      <c r="W22" s="17"/>
      <c r="X22" s="17"/>
      <c r="Y22" s="17"/>
      <c r="Z22" s="22"/>
      <c r="AA22" s="23"/>
      <c r="AB22" s="23"/>
      <c r="AC22" s="22"/>
      <c r="AD22" s="23"/>
      <c r="AE22" s="23"/>
    </row>
    <row r="23" spans="1:31" ht="22.5" customHeight="1" thickBot="1">
      <c r="A23" s="574"/>
      <c r="B23" s="514">
        <v>5</v>
      </c>
      <c r="C23" s="515">
        <f>'Holdanmeldelse Net'!B41</f>
        <v>0</v>
      </c>
      <c r="D23" s="567">
        <f>'Holdanmeldelse Net'!C41</f>
        <v>0</v>
      </c>
      <c r="E23" s="568"/>
      <c r="F23" s="568"/>
      <c r="G23" s="569"/>
      <c r="H23" s="517" t="s">
        <v>41</v>
      </c>
      <c r="I23" s="517" t="s">
        <v>41</v>
      </c>
      <c r="J23" s="519"/>
      <c r="K23" s="574"/>
      <c r="L23" s="530">
        <v>5</v>
      </c>
      <c r="M23" s="515">
        <f>'Holdanmeldelse Net'!B53</f>
        <v>0</v>
      </c>
      <c r="N23" s="567">
        <f>'Holdanmeldelse Net'!C53</f>
        <v>0</v>
      </c>
      <c r="O23" s="568"/>
      <c r="P23" s="568"/>
      <c r="Q23" s="569"/>
      <c r="R23" s="517" t="s">
        <v>41</v>
      </c>
      <c r="S23" s="517" t="s">
        <v>41</v>
      </c>
      <c r="T23" s="519"/>
      <c r="U23" s="589"/>
      <c r="V23" s="588"/>
      <c r="W23" s="588"/>
      <c r="X23" s="588"/>
      <c r="Y23" s="588"/>
      <c r="Z23" s="22"/>
      <c r="AA23" s="23"/>
      <c r="AB23" s="23"/>
      <c r="AC23" s="22"/>
      <c r="AD23" s="23"/>
      <c r="AE23" s="23"/>
    </row>
    <row r="24" spans="1:31" ht="22.5" customHeight="1" thickBot="1">
      <c r="A24" s="574"/>
      <c r="B24" s="522" t="s">
        <v>42</v>
      </c>
      <c r="C24" s="523"/>
      <c r="D24" s="567">
        <f>'Holdanmeldelse Net'!B35</f>
        <v>0</v>
      </c>
      <c r="E24" s="568"/>
      <c r="F24" s="568"/>
      <c r="G24" s="569"/>
      <c r="H24" s="585"/>
      <c r="I24" s="586"/>
      <c r="J24" s="587"/>
      <c r="K24" s="574"/>
      <c r="L24" s="522" t="s">
        <v>42</v>
      </c>
      <c r="M24" s="523"/>
      <c r="N24" s="567">
        <f>'Holdanmeldelse Net'!B47</f>
        <v>0</v>
      </c>
      <c r="O24" s="568"/>
      <c r="P24" s="568"/>
      <c r="Q24" s="569"/>
      <c r="R24" s="590"/>
      <c r="S24" s="591"/>
      <c r="T24" s="592"/>
      <c r="U24" s="589"/>
      <c r="V24" s="588"/>
      <c r="W24" s="588"/>
      <c r="X24" s="588"/>
      <c r="Y24" s="588"/>
      <c r="Z24" s="19"/>
      <c r="AA24" s="20"/>
      <c r="AB24" s="20"/>
      <c r="AC24" s="19"/>
      <c r="AD24" s="20"/>
      <c r="AE24" s="20"/>
    </row>
    <row r="25" spans="1:31" ht="22.5" customHeight="1" thickBot="1">
      <c r="A25" s="575"/>
      <c r="B25" s="524"/>
      <c r="C25" s="525"/>
      <c r="D25" s="584" t="s">
        <v>43</v>
      </c>
      <c r="E25" s="584"/>
      <c r="F25" s="584"/>
      <c r="G25" s="584"/>
      <c r="H25" s="526"/>
      <c r="I25" s="527"/>
      <c r="J25" s="528"/>
      <c r="K25" s="575"/>
      <c r="L25" s="524"/>
      <c r="M25" s="531"/>
      <c r="N25" s="596" t="s">
        <v>43</v>
      </c>
      <c r="O25" s="596"/>
      <c r="P25" s="596"/>
      <c r="Q25" s="596"/>
      <c r="R25" s="526"/>
      <c r="S25" s="527"/>
      <c r="T25" s="528"/>
      <c r="U25" s="122"/>
      <c r="V25" s="19"/>
      <c r="W25" s="19"/>
      <c r="X25" s="19"/>
      <c r="Y25" s="19"/>
      <c r="Z25" s="19"/>
      <c r="AA25" s="20"/>
      <c r="AB25" s="20"/>
      <c r="AD25" s="20"/>
      <c r="AE25" s="20"/>
    </row>
    <row r="26" spans="1:31" ht="15.75" customHeight="1">
      <c r="A26" s="597"/>
      <c r="B26" s="532"/>
      <c r="C26" s="533"/>
      <c r="D26" s="534"/>
      <c r="E26" s="598"/>
      <c r="F26" s="598"/>
      <c r="G26" s="598"/>
      <c r="H26" s="535"/>
      <c r="I26" s="535"/>
      <c r="J26" s="533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14"/>
      <c r="W26" s="14"/>
      <c r="X26" s="14"/>
      <c r="Y26" s="14"/>
      <c r="Z26" s="14"/>
      <c r="AA26" s="15"/>
      <c r="AB26" s="15"/>
      <c r="AD26" s="15"/>
      <c r="AE26" s="15"/>
    </row>
    <row r="27" spans="1:31" ht="21.75" customHeight="1">
      <c r="A27" s="597"/>
      <c r="B27" s="532"/>
      <c r="C27" s="536"/>
      <c r="D27" s="599"/>
      <c r="E27" s="599"/>
      <c r="F27" s="599"/>
      <c r="G27" s="599"/>
      <c r="H27" s="537"/>
      <c r="I27" s="537"/>
      <c r="J27" s="538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17"/>
      <c r="W27" s="17"/>
      <c r="X27" s="17"/>
      <c r="Y27" s="17"/>
      <c r="Z27" s="17"/>
      <c r="AA27" s="21"/>
      <c r="AB27" s="21"/>
      <c r="AD27" s="21"/>
      <c r="AE27" s="21"/>
    </row>
  </sheetData>
  <sheetProtection password="E3E8" sheet="1"/>
  <mergeCells count="75">
    <mergeCell ref="A26:A27"/>
    <mergeCell ref="E26:G26"/>
    <mergeCell ref="D27:G27"/>
    <mergeCell ref="A17:A25"/>
    <mergeCell ref="D17:G18"/>
    <mergeCell ref="J17:J18"/>
    <mergeCell ref="U23:U24"/>
    <mergeCell ref="V23:V24"/>
    <mergeCell ref="W23:W24"/>
    <mergeCell ref="X23:X24"/>
    <mergeCell ref="Y23:Y24"/>
    <mergeCell ref="D25:G25"/>
    <mergeCell ref="N25:Q25"/>
    <mergeCell ref="N22:Q22"/>
    <mergeCell ref="D23:G23"/>
    <mergeCell ref="N23:Q23"/>
    <mergeCell ref="K17:K25"/>
    <mergeCell ref="N17:Q18"/>
    <mergeCell ref="T17:T18"/>
    <mergeCell ref="D19:G19"/>
    <mergeCell ref="N19:Q19"/>
    <mergeCell ref="D20:G20"/>
    <mergeCell ref="N20:Q20"/>
    <mergeCell ref="Y15:Y16"/>
    <mergeCell ref="Z15:Z16"/>
    <mergeCell ref="AC15:AC16"/>
    <mergeCell ref="D24:G24"/>
    <mergeCell ref="H24:J24"/>
    <mergeCell ref="N24:Q24"/>
    <mergeCell ref="R24:T24"/>
    <mergeCell ref="D21:G21"/>
    <mergeCell ref="N21:Q21"/>
    <mergeCell ref="D22:G22"/>
    <mergeCell ref="N16:Q16"/>
    <mergeCell ref="D15:G15"/>
    <mergeCell ref="H15:J15"/>
    <mergeCell ref="N15:Q15"/>
    <mergeCell ref="W15:W16"/>
    <mergeCell ref="X15:X16"/>
    <mergeCell ref="R15:T15"/>
    <mergeCell ref="U15:U16"/>
    <mergeCell ref="V15:V16"/>
    <mergeCell ref="D16:G16"/>
    <mergeCell ref="D12:G12"/>
    <mergeCell ref="N12:Q12"/>
    <mergeCell ref="D13:G13"/>
    <mergeCell ref="N13:Q13"/>
    <mergeCell ref="D14:G14"/>
    <mergeCell ref="N14:Q14"/>
    <mergeCell ref="T8:T9"/>
    <mergeCell ref="D10:G10"/>
    <mergeCell ref="N10:Q10"/>
    <mergeCell ref="D11:G11"/>
    <mergeCell ref="N11:Q11"/>
    <mergeCell ref="A8:A16"/>
    <mergeCell ref="D8:G9"/>
    <mergeCell ref="J8:J9"/>
    <mergeCell ref="K8:K16"/>
    <mergeCell ref="N8:Q9"/>
    <mergeCell ref="C5:D5"/>
    <mergeCell ref="N5:P5"/>
    <mergeCell ref="A6:B6"/>
    <mergeCell ref="C6:E6"/>
    <mergeCell ref="G6:H6"/>
    <mergeCell ref="N6:P6"/>
    <mergeCell ref="L5:M5"/>
    <mergeCell ref="L6:M6"/>
    <mergeCell ref="L2:M2"/>
    <mergeCell ref="N2:P2"/>
    <mergeCell ref="N3:P3"/>
    <mergeCell ref="A4:B4"/>
    <mergeCell ref="C4:F4"/>
    <mergeCell ref="N4:P4"/>
    <mergeCell ref="L3:M3"/>
    <mergeCell ref="L4:M4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54"/>
  <sheetViews>
    <sheetView showGridLines="0" zoomScale="67" zoomScaleNormal="67" zoomScalePageLayoutView="0" workbookViewId="0" topLeftCell="A22">
      <selection activeCell="Z15" sqref="Z15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604"/>
      <c r="B1" s="604"/>
      <c r="C1" s="604"/>
      <c r="D1" s="604"/>
      <c r="E1" s="604"/>
      <c r="F1" s="604"/>
      <c r="G1" s="604"/>
      <c r="H1" s="12"/>
      <c r="I1" s="605" t="s">
        <v>46</v>
      </c>
      <c r="J1" s="605"/>
      <c r="K1" s="605"/>
      <c r="L1" s="605"/>
      <c r="M1" s="605"/>
      <c r="N1" s="605"/>
      <c r="O1" s="605"/>
      <c r="P1" s="24"/>
      <c r="Q1" s="24"/>
      <c r="R1" s="24"/>
      <c r="S1" s="24"/>
    </row>
    <row r="2" spans="1:20" ht="25.5" customHeight="1">
      <c r="A2" s="604"/>
      <c r="B2" s="604"/>
      <c r="C2" s="604"/>
      <c r="D2" s="604"/>
      <c r="E2" s="604"/>
      <c r="F2" s="604"/>
      <c r="G2" s="604"/>
      <c r="H2" s="12"/>
      <c r="I2" s="605"/>
      <c r="J2" s="605"/>
      <c r="K2" s="605"/>
      <c r="L2" s="605"/>
      <c r="M2" s="605"/>
      <c r="N2" s="605"/>
      <c r="O2" s="605"/>
      <c r="P2" s="24"/>
      <c r="Q2" s="24"/>
      <c r="R2" s="25" t="s">
        <v>22</v>
      </c>
      <c r="S2" s="26" t="str">
        <f>IF(Holdanmeldelse!F2&lt;&gt;0,Holdanmeldelse!F2," ")</f>
        <v> </v>
      </c>
      <c r="T2" s="27"/>
    </row>
    <row r="3" spans="1:19" ht="18" customHeight="1">
      <c r="A3" s="604"/>
      <c r="B3" s="604"/>
      <c r="C3" s="604"/>
      <c r="D3" s="604"/>
      <c r="E3" s="604"/>
      <c r="F3" s="604"/>
      <c r="G3" s="604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604"/>
      <c r="B4" s="604"/>
      <c r="C4" s="604"/>
      <c r="D4" s="604"/>
      <c r="E4" s="604"/>
      <c r="F4" s="604"/>
      <c r="G4" s="604"/>
      <c r="I4" s="28" t="s">
        <v>47</v>
      </c>
      <c r="J4" s="606">
        <f>Holdanmeldelse!C2</f>
        <v>0</v>
      </c>
      <c r="K4" s="606"/>
      <c r="L4" s="28" t="s">
        <v>26</v>
      </c>
      <c r="M4" s="607" t="str">
        <f>IF(Holdanmeldelse!C4&lt;&gt;0,Holdanmeldelse!C4," ")</f>
        <v> </v>
      </c>
      <c r="N4" s="607"/>
      <c r="O4" s="607"/>
      <c r="P4" s="28" t="s">
        <v>29</v>
      </c>
      <c r="Q4" s="608" t="str">
        <f>IF(Holdanmeldelse!C6&lt;&gt;0,Holdanmeldelse!C6," ")</f>
        <v> </v>
      </c>
      <c r="R4" s="608"/>
    </row>
    <row r="5" spans="1:19" ht="13.5" customHeight="1" thickBot="1">
      <c r="A5" s="604"/>
      <c r="B5" s="604"/>
      <c r="C5" s="604"/>
      <c r="D5" s="604"/>
      <c r="E5" s="604"/>
      <c r="F5" s="604"/>
      <c r="G5" s="604"/>
      <c r="H5" s="12"/>
      <c r="I5" s="12"/>
      <c r="Q5" s="32"/>
      <c r="R5" s="32"/>
      <c r="S5" s="32"/>
    </row>
    <row r="6" spans="1:20" ht="15.75" customHeight="1">
      <c r="A6" s="12"/>
      <c r="B6" s="600"/>
      <c r="C6" s="13" t="s">
        <v>48</v>
      </c>
      <c r="D6" s="33"/>
      <c r="E6" s="34"/>
      <c r="F6" s="34"/>
      <c r="G6" s="35"/>
      <c r="H6" s="35"/>
      <c r="I6" s="36"/>
      <c r="J6" s="37"/>
      <c r="K6" s="38" t="s">
        <v>49</v>
      </c>
      <c r="L6" s="38" t="s">
        <v>50</v>
      </c>
      <c r="M6" s="37"/>
      <c r="N6" s="38" t="s">
        <v>51</v>
      </c>
      <c r="O6" s="38" t="s">
        <v>52</v>
      </c>
      <c r="P6" s="38" t="s">
        <v>53</v>
      </c>
      <c r="Q6" s="39"/>
      <c r="R6" s="40" t="s">
        <v>54</v>
      </c>
      <c r="S6" s="41" t="s">
        <v>55</v>
      </c>
      <c r="T6" s="42"/>
    </row>
    <row r="7" spans="1:20" ht="16.5" customHeight="1" thickBot="1">
      <c r="A7" s="43"/>
      <c r="B7" s="601"/>
      <c r="C7" s="44" t="s">
        <v>56</v>
      </c>
      <c r="D7" s="602" t="s">
        <v>35</v>
      </c>
      <c r="E7" s="603"/>
      <c r="F7" s="603"/>
      <c r="G7" s="603"/>
      <c r="H7" s="45" t="s">
        <v>57</v>
      </c>
      <c r="I7" s="46" t="s">
        <v>58</v>
      </c>
      <c r="J7" s="47" t="s">
        <v>59</v>
      </c>
      <c r="K7" s="45" t="s">
        <v>60</v>
      </c>
      <c r="L7" s="47" t="s">
        <v>61</v>
      </c>
      <c r="M7" s="47" t="s">
        <v>62</v>
      </c>
      <c r="N7" s="45" t="s">
        <v>63</v>
      </c>
      <c r="O7" s="47" t="s">
        <v>64</v>
      </c>
      <c r="P7" s="47" t="s">
        <v>65</v>
      </c>
      <c r="Q7" s="47" t="s">
        <v>66</v>
      </c>
      <c r="R7" s="48" t="s">
        <v>67</v>
      </c>
      <c r="S7" s="49" t="s">
        <v>68</v>
      </c>
      <c r="T7" s="50" t="s">
        <v>69</v>
      </c>
    </row>
    <row r="8" spans="1:20" ht="16.5" customHeight="1">
      <c r="A8" s="609" t="s">
        <v>70</v>
      </c>
      <c r="B8" s="612">
        <v>1</v>
      </c>
      <c r="C8" s="614" t="str">
        <f>IF(Holdanmeldelse!C10&lt;&gt;0,Holdanmeldelse!C10," ")</f>
        <v> </v>
      </c>
      <c r="D8" s="616" t="str">
        <f>IF(Holdanmeldelse!D10&lt;&gt;0,+Holdanmeldelse!D10," ")</f>
        <v> </v>
      </c>
      <c r="E8" s="617"/>
      <c r="F8" s="617"/>
      <c r="G8" s="617"/>
      <c r="H8" s="618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610"/>
      <c r="B9" s="613"/>
      <c r="C9" s="615"/>
      <c r="D9" s="619"/>
      <c r="E9" s="620"/>
      <c r="F9" s="620"/>
      <c r="G9" s="620"/>
      <c r="H9" s="621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610"/>
      <c r="B10" s="612">
        <v>2</v>
      </c>
      <c r="C10" s="614" t="str">
        <f>IF(Holdanmeldelse!C11&lt;&gt;0,Holdanmeldelse!C11," ")</f>
        <v> </v>
      </c>
      <c r="D10" s="616" t="str">
        <f>IF(Holdanmeldelse!D11&lt;&gt;0,+Holdanmeldelse!D11," ")</f>
        <v> </v>
      </c>
      <c r="E10" s="617"/>
      <c r="F10" s="617"/>
      <c r="G10" s="617"/>
      <c r="H10" s="618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610"/>
      <c r="B11" s="613"/>
      <c r="C11" s="615"/>
      <c r="D11" s="619"/>
      <c r="E11" s="620"/>
      <c r="F11" s="620"/>
      <c r="G11" s="620"/>
      <c r="H11" s="621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610"/>
      <c r="B12" s="622">
        <v>3</v>
      </c>
      <c r="C12" s="614" t="str">
        <f>IF(Holdanmeldelse!C12&lt;&gt;0,Holdanmeldelse!C12," ")</f>
        <v> </v>
      </c>
      <c r="D12" s="616" t="str">
        <f>IF(Holdanmeldelse!D12&lt;&gt;0,+Holdanmeldelse!D12," ")</f>
        <v> </v>
      </c>
      <c r="E12" s="617"/>
      <c r="F12" s="617"/>
      <c r="G12" s="617"/>
      <c r="H12" s="618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610"/>
      <c r="B13" s="613"/>
      <c r="C13" s="615"/>
      <c r="D13" s="619"/>
      <c r="E13" s="620"/>
      <c r="F13" s="620"/>
      <c r="G13" s="620"/>
      <c r="H13" s="621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610"/>
      <c r="B14" s="622">
        <v>4</v>
      </c>
      <c r="C14" s="614" t="str">
        <f>IF(Holdanmeldelse!C13&lt;&gt;0,Holdanmeldelse!C13," ")</f>
        <v> </v>
      </c>
      <c r="D14" s="616" t="str">
        <f>IF(Holdanmeldelse!D13&lt;&gt;0,+Holdanmeldelse!D13," ")</f>
        <v> </v>
      </c>
      <c r="E14" s="617"/>
      <c r="F14" s="617"/>
      <c r="G14" s="617"/>
      <c r="H14" s="618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610"/>
      <c r="B15" s="613"/>
      <c r="C15" s="615"/>
      <c r="D15" s="619"/>
      <c r="E15" s="620"/>
      <c r="F15" s="620"/>
      <c r="G15" s="620"/>
      <c r="H15" s="621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20" ht="16.5" customHeight="1">
      <c r="A16" s="610"/>
      <c r="B16" s="612">
        <v>5</v>
      </c>
      <c r="C16" s="614" t="str">
        <f>IF(Holdanmeldelse!C14&lt;&gt;0,Holdanmeldelse!C14," ")</f>
        <v> </v>
      </c>
      <c r="D16" s="616" t="str">
        <f>IF(Holdanmeldelse!D14&lt;&gt;0,+Holdanmeldelse!D14," ")</f>
        <v> </v>
      </c>
      <c r="E16" s="617"/>
      <c r="F16" s="617"/>
      <c r="G16" s="617"/>
      <c r="H16" s="618"/>
      <c r="I16" s="6">
        <v>1</v>
      </c>
      <c r="J16" s="64"/>
      <c r="K16" s="64"/>
      <c r="L16" s="64"/>
      <c r="M16" s="64"/>
      <c r="N16" s="64"/>
      <c r="O16" s="64"/>
      <c r="P16" s="64"/>
      <c r="Q16" s="64"/>
      <c r="R16" s="65"/>
      <c r="S16" s="66"/>
      <c r="T16" s="57"/>
    </row>
    <row r="17" spans="1:20" ht="16.5" customHeight="1" thickBot="1">
      <c r="A17" s="611"/>
      <c r="B17" s="613"/>
      <c r="C17" s="615"/>
      <c r="D17" s="619"/>
      <c r="E17" s="620"/>
      <c r="F17" s="620"/>
      <c r="G17" s="620"/>
      <c r="H17" s="621"/>
      <c r="I17" s="58">
        <v>2</v>
      </c>
      <c r="J17" s="59"/>
      <c r="K17" s="60"/>
      <c r="L17" s="60"/>
      <c r="M17" s="60"/>
      <c r="N17" s="60"/>
      <c r="O17" s="60"/>
      <c r="P17" s="60"/>
      <c r="Q17" s="60"/>
      <c r="R17" s="76"/>
      <c r="S17" s="62"/>
      <c r="T17" s="63"/>
    </row>
    <row r="18" spans="1:19" ht="22.5" customHeight="1" thickBot="1">
      <c r="A18" s="77"/>
      <c r="B18" s="78"/>
      <c r="C18" s="79" t="str">
        <f>IF(Holdanmeldelse!C15&lt;&gt;0,Holdanmeldelse!C15," ")</f>
        <v> </v>
      </c>
      <c r="D18" s="623" t="str">
        <f>IF(Holdanmeldelse!D15&lt;&gt;0,Holdanmeldelse!D15," ")</f>
        <v> </v>
      </c>
      <c r="E18" s="623"/>
      <c r="F18" s="623"/>
      <c r="G18" s="623"/>
      <c r="H18" s="623"/>
      <c r="I18" s="81"/>
      <c r="J18" s="82" t="s">
        <v>71</v>
      </c>
      <c r="K18" s="80"/>
      <c r="L18" s="80"/>
      <c r="M18" s="80"/>
      <c r="N18" s="80"/>
      <c r="O18" s="80"/>
      <c r="P18" s="80"/>
      <c r="Q18" s="80"/>
      <c r="R18" s="83"/>
      <c r="S18" s="80"/>
    </row>
    <row r="19" spans="1:20" ht="16.5" customHeight="1">
      <c r="A19" s="609" t="s">
        <v>72</v>
      </c>
      <c r="B19" s="622">
        <v>1</v>
      </c>
      <c r="C19" s="614" t="str">
        <f>IF(Holdanmeldelse!M10&lt;&gt;0,Holdanmeldelse!M10," ")</f>
        <v> </v>
      </c>
      <c r="D19" s="616" t="str">
        <f>IF(Holdanmeldelse!N10&lt;&gt;0,+Holdanmeldelse!N10," ")</f>
        <v> </v>
      </c>
      <c r="E19" s="617"/>
      <c r="F19" s="617"/>
      <c r="G19" s="617"/>
      <c r="H19" s="618"/>
      <c r="I19" s="6">
        <v>1</v>
      </c>
      <c r="J19" s="64"/>
      <c r="K19" s="64"/>
      <c r="L19" s="64"/>
      <c r="M19" s="64"/>
      <c r="N19" s="64"/>
      <c r="O19" s="64"/>
      <c r="P19" s="84"/>
      <c r="Q19" s="64"/>
      <c r="R19" s="65"/>
      <c r="S19" s="66"/>
      <c r="T19" s="70"/>
    </row>
    <row r="20" spans="1:20" ht="16.5" customHeight="1" thickBot="1">
      <c r="A20" s="610"/>
      <c r="B20" s="613"/>
      <c r="C20" s="615"/>
      <c r="D20" s="619"/>
      <c r="E20" s="620"/>
      <c r="F20" s="620"/>
      <c r="G20" s="620"/>
      <c r="H20" s="621"/>
      <c r="I20" s="58">
        <v>2</v>
      </c>
      <c r="J20" s="60"/>
      <c r="K20" s="59"/>
      <c r="L20" s="59"/>
      <c r="M20" s="60"/>
      <c r="N20" s="60"/>
      <c r="O20" s="59"/>
      <c r="P20" s="60"/>
      <c r="Q20" s="60"/>
      <c r="R20" s="61"/>
      <c r="S20" s="62"/>
      <c r="T20" s="63"/>
    </row>
    <row r="21" spans="1:20" ht="16.5" customHeight="1">
      <c r="A21" s="610"/>
      <c r="B21" s="612">
        <v>2</v>
      </c>
      <c r="C21" s="614" t="str">
        <f>IF(Holdanmeldelse!M11&lt;&gt;0,Holdanmeldelse!M11," ")</f>
        <v> </v>
      </c>
      <c r="D21" s="616" t="str">
        <f>IF(Holdanmeldelse!N11&lt;&gt;0,+Holdanmeldelse!N11," ")</f>
        <v> </v>
      </c>
      <c r="E21" s="617"/>
      <c r="F21" s="617"/>
      <c r="G21" s="617"/>
      <c r="H21" s="618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610"/>
      <c r="B22" s="613"/>
      <c r="C22" s="615"/>
      <c r="D22" s="619"/>
      <c r="E22" s="620"/>
      <c r="F22" s="620"/>
      <c r="G22" s="620"/>
      <c r="H22" s="621"/>
      <c r="I22" s="58">
        <v>2</v>
      </c>
      <c r="J22" s="60"/>
      <c r="K22" s="59"/>
      <c r="L22" s="59"/>
      <c r="M22" s="60"/>
      <c r="N22" s="60"/>
      <c r="O22" s="60"/>
      <c r="P22" s="59"/>
      <c r="Q22" s="60"/>
      <c r="R22" s="61"/>
      <c r="S22" s="62"/>
      <c r="T22" s="63"/>
    </row>
    <row r="23" spans="1:20" ht="16.5" customHeight="1">
      <c r="A23" s="610"/>
      <c r="B23" s="622">
        <v>3</v>
      </c>
      <c r="C23" s="614" t="str">
        <f>IF(Holdanmeldelse!M12&lt;&gt;0,Holdanmeldelse!M12," ")</f>
        <v> </v>
      </c>
      <c r="D23" s="616" t="str">
        <f>IF(Holdanmeldelse!N12&lt;&gt;0,+Holdanmeldelse!N12," ")</f>
        <v> </v>
      </c>
      <c r="E23" s="617"/>
      <c r="F23" s="617"/>
      <c r="G23" s="617"/>
      <c r="H23" s="618"/>
      <c r="I23" s="6">
        <v>1</v>
      </c>
      <c r="J23" s="64"/>
      <c r="K23" s="64"/>
      <c r="L23" s="64"/>
      <c r="M23" s="64"/>
      <c r="N23" s="64"/>
      <c r="O23" s="64"/>
      <c r="P23" s="64"/>
      <c r="Q23" s="64"/>
      <c r="R23" s="65"/>
      <c r="S23" s="66"/>
      <c r="T23" s="57"/>
    </row>
    <row r="24" spans="1:20" ht="16.5" customHeight="1" thickBot="1">
      <c r="A24" s="610"/>
      <c r="B24" s="613"/>
      <c r="C24" s="615"/>
      <c r="D24" s="619"/>
      <c r="E24" s="620"/>
      <c r="F24" s="620"/>
      <c r="G24" s="620"/>
      <c r="H24" s="621"/>
      <c r="I24" s="58">
        <v>2</v>
      </c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20" ht="16.5" customHeight="1">
      <c r="A25" s="610"/>
      <c r="B25" s="622">
        <v>4</v>
      </c>
      <c r="C25" s="614" t="str">
        <f>IF(Holdanmeldelse!M13&lt;&gt;0,Holdanmeldelse!M13," ")</f>
        <v> </v>
      </c>
      <c r="D25" s="616" t="str">
        <f>IF(Holdanmeldelse!N13&lt;&gt;0,+Holdanmeldelse!N13," ")</f>
        <v> </v>
      </c>
      <c r="E25" s="617"/>
      <c r="F25" s="617"/>
      <c r="G25" s="617"/>
      <c r="H25" s="618"/>
      <c r="I25" s="71"/>
      <c r="J25" s="72"/>
      <c r="K25" s="73"/>
      <c r="L25" s="73"/>
      <c r="M25" s="72"/>
      <c r="N25" s="72"/>
      <c r="O25" s="72"/>
      <c r="P25" s="72"/>
      <c r="Q25" s="73"/>
      <c r="R25" s="74"/>
      <c r="S25" s="75"/>
      <c r="T25" s="85"/>
    </row>
    <row r="26" spans="1:20" ht="16.5" customHeight="1" thickBot="1">
      <c r="A26" s="610"/>
      <c r="B26" s="613"/>
      <c r="C26" s="615"/>
      <c r="D26" s="619"/>
      <c r="E26" s="620"/>
      <c r="F26" s="620"/>
      <c r="G26" s="620"/>
      <c r="H26" s="621"/>
      <c r="I26" s="58"/>
      <c r="J26" s="60"/>
      <c r="K26" s="59"/>
      <c r="L26" s="59"/>
      <c r="M26" s="60"/>
      <c r="N26" s="60"/>
      <c r="O26" s="60"/>
      <c r="P26" s="60"/>
      <c r="Q26" s="59"/>
      <c r="R26" s="61"/>
      <c r="S26" s="62"/>
      <c r="T26" s="63"/>
    </row>
    <row r="27" spans="1:20" ht="16.5" customHeight="1">
      <c r="A27" s="610"/>
      <c r="B27" s="612">
        <v>4</v>
      </c>
      <c r="C27" s="614" t="str">
        <f>IF(Holdanmeldelse!M14&lt;&gt;0,Holdanmeldelse!M14," ")</f>
        <v> </v>
      </c>
      <c r="D27" s="616" t="str">
        <f>IF(Holdanmeldelse!N14&lt;&gt;0,+Holdanmeldelse!N14," ")</f>
        <v> </v>
      </c>
      <c r="E27" s="617"/>
      <c r="F27" s="617"/>
      <c r="G27" s="617"/>
      <c r="H27" s="618"/>
      <c r="I27" s="86">
        <v>1</v>
      </c>
      <c r="J27" s="87"/>
      <c r="K27" s="87"/>
      <c r="L27" s="87"/>
      <c r="M27" s="87"/>
      <c r="N27" s="87"/>
      <c r="O27" s="87"/>
      <c r="P27" s="87"/>
      <c r="Q27" s="87"/>
      <c r="R27" s="88"/>
      <c r="S27" s="89"/>
      <c r="T27" s="57"/>
    </row>
    <row r="28" spans="1:20" ht="16.5" customHeight="1" thickBot="1">
      <c r="A28" s="611"/>
      <c r="B28" s="613"/>
      <c r="C28" s="615"/>
      <c r="D28" s="619"/>
      <c r="E28" s="620"/>
      <c r="F28" s="620"/>
      <c r="G28" s="620"/>
      <c r="H28" s="621"/>
      <c r="I28" s="58">
        <v>2</v>
      </c>
      <c r="J28" s="60"/>
      <c r="K28" s="59"/>
      <c r="L28" s="59"/>
      <c r="M28" s="60"/>
      <c r="N28" s="60"/>
      <c r="O28" s="60"/>
      <c r="P28" s="60"/>
      <c r="Q28" s="60"/>
      <c r="R28" s="76"/>
      <c r="S28" s="62"/>
      <c r="T28" s="63"/>
    </row>
    <row r="29" spans="1:19" ht="22.5" customHeight="1" thickBot="1">
      <c r="A29" s="90"/>
      <c r="B29" s="78"/>
      <c r="C29" s="79" t="str">
        <f>IF(Holdanmeldelse!M15&lt;&gt;0,Holdanmeldelse!M15," ")</f>
        <v> </v>
      </c>
      <c r="D29" s="623" t="str">
        <f>IF(Holdanmeldelse!N15&lt;&gt;0,Holdanmeldelse!N15," ")</f>
        <v> </v>
      </c>
      <c r="E29" s="623"/>
      <c r="F29" s="623"/>
      <c r="G29" s="623"/>
      <c r="H29" s="623"/>
      <c r="I29" s="81"/>
      <c r="J29" s="82" t="s">
        <v>73</v>
      </c>
      <c r="K29" s="83"/>
      <c r="L29" s="83"/>
      <c r="M29" s="80"/>
      <c r="N29" s="80"/>
      <c r="O29" s="80"/>
      <c r="P29" s="80"/>
      <c r="Q29" s="80"/>
      <c r="R29" s="83"/>
      <c r="S29" s="80"/>
    </row>
    <row r="30" spans="1:20" ht="16.5" customHeight="1">
      <c r="A30" s="609" t="s">
        <v>74</v>
      </c>
      <c r="B30" s="622">
        <v>1</v>
      </c>
      <c r="C30" s="614" t="str">
        <f>IF(Holdanmeldelse!C19&lt;&gt;0,Holdanmeldelse!C19," ")</f>
        <v> </v>
      </c>
      <c r="D30" s="616" t="str">
        <f>IF(Holdanmeldelse!D19&lt;&gt;0,+Holdanmeldelse!D19," ")</f>
        <v> </v>
      </c>
      <c r="E30" s="617"/>
      <c r="F30" s="617"/>
      <c r="G30" s="617"/>
      <c r="H30" s="618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70"/>
    </row>
    <row r="31" spans="1:20" ht="16.5" customHeight="1" thickBot="1">
      <c r="A31" s="610"/>
      <c r="B31" s="613"/>
      <c r="C31" s="615"/>
      <c r="D31" s="619"/>
      <c r="E31" s="620"/>
      <c r="F31" s="620"/>
      <c r="G31" s="620"/>
      <c r="H31" s="621"/>
      <c r="I31" s="58">
        <v>2</v>
      </c>
      <c r="J31" s="60"/>
      <c r="K31" s="60"/>
      <c r="L31" s="60"/>
      <c r="M31" s="59"/>
      <c r="N31" s="60"/>
      <c r="O31" s="59"/>
      <c r="P31" s="60"/>
      <c r="Q31" s="60"/>
      <c r="R31" s="61"/>
      <c r="S31" s="62"/>
      <c r="T31" s="63"/>
    </row>
    <row r="32" spans="1:20" ht="16.5" customHeight="1">
      <c r="A32" s="610"/>
      <c r="B32" s="612">
        <v>2</v>
      </c>
      <c r="C32" s="614" t="str">
        <f>IF(Holdanmeldelse!C20&lt;&gt;0,Holdanmeldelse!C20," ")</f>
        <v> </v>
      </c>
      <c r="D32" s="616" t="str">
        <f>IF(Holdanmeldelse!D20&lt;&gt;0,+Holdanmeldelse!D20," ")</f>
        <v> </v>
      </c>
      <c r="E32" s="617"/>
      <c r="F32" s="617"/>
      <c r="G32" s="617"/>
      <c r="H32" s="618"/>
      <c r="I32" s="6">
        <v>1</v>
      </c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57"/>
    </row>
    <row r="33" spans="1:20" ht="16.5" customHeight="1" thickBot="1">
      <c r="A33" s="610"/>
      <c r="B33" s="613"/>
      <c r="C33" s="615"/>
      <c r="D33" s="619"/>
      <c r="E33" s="620"/>
      <c r="F33" s="620"/>
      <c r="G33" s="620"/>
      <c r="H33" s="621"/>
      <c r="I33" s="58">
        <v>2</v>
      </c>
      <c r="J33" s="60"/>
      <c r="K33" s="60"/>
      <c r="L33" s="60"/>
      <c r="M33" s="59"/>
      <c r="N33" s="60"/>
      <c r="O33" s="60"/>
      <c r="P33" s="59"/>
      <c r="Q33" s="60"/>
      <c r="R33" s="61"/>
      <c r="S33" s="62"/>
      <c r="T33" s="63"/>
    </row>
    <row r="34" spans="1:20" ht="16.5" customHeight="1">
      <c r="A34" s="610"/>
      <c r="B34" s="622">
        <v>3</v>
      </c>
      <c r="C34" s="614" t="str">
        <f>IF(Holdanmeldelse!C21&lt;&gt;0,Holdanmeldelse!C21," ")</f>
        <v> </v>
      </c>
      <c r="D34" s="616" t="str">
        <f>IF(Holdanmeldelse!D21&lt;&gt;0,+Holdanmeldelse!D21," ")</f>
        <v> </v>
      </c>
      <c r="E34" s="617"/>
      <c r="F34" s="617"/>
      <c r="G34" s="617"/>
      <c r="H34" s="618"/>
      <c r="I34" s="6">
        <v>1</v>
      </c>
      <c r="J34" s="64"/>
      <c r="K34" s="64"/>
      <c r="L34" s="64"/>
      <c r="M34" s="64"/>
      <c r="N34" s="64"/>
      <c r="O34" s="64"/>
      <c r="P34" s="64"/>
      <c r="Q34" s="64"/>
      <c r="R34" s="65"/>
      <c r="S34" s="66"/>
      <c r="T34" s="57"/>
    </row>
    <row r="35" spans="1:20" ht="16.5" customHeight="1" thickBot="1">
      <c r="A35" s="610"/>
      <c r="B35" s="613"/>
      <c r="C35" s="615"/>
      <c r="D35" s="619"/>
      <c r="E35" s="620"/>
      <c r="F35" s="620"/>
      <c r="G35" s="620"/>
      <c r="H35" s="621"/>
      <c r="I35" s="58">
        <v>2</v>
      </c>
      <c r="J35" s="60"/>
      <c r="K35" s="60"/>
      <c r="L35" s="60"/>
      <c r="M35" s="59"/>
      <c r="N35" s="60"/>
      <c r="O35" s="60"/>
      <c r="P35" s="60"/>
      <c r="Q35" s="59"/>
      <c r="R35" s="61"/>
      <c r="S35" s="62"/>
      <c r="T35" s="63"/>
    </row>
    <row r="36" spans="1:20" ht="16.5" customHeight="1">
      <c r="A36" s="610"/>
      <c r="B36" s="622">
        <v>4</v>
      </c>
      <c r="C36" s="614" t="str">
        <f>IF(Holdanmeldelse!C22&lt;&gt;0,Holdanmeldelse!C22," ")</f>
        <v> </v>
      </c>
      <c r="D36" s="616" t="str">
        <f>IF(Holdanmeldelse!D22&lt;&gt;0,+Holdanmeldelse!D22," ")</f>
        <v> </v>
      </c>
      <c r="E36" s="617"/>
      <c r="F36" s="617"/>
      <c r="G36" s="617"/>
      <c r="H36" s="618"/>
      <c r="I36" s="71">
        <v>1</v>
      </c>
      <c r="J36" s="72"/>
      <c r="K36" s="72"/>
      <c r="L36" s="72"/>
      <c r="M36" s="73"/>
      <c r="N36" s="72"/>
      <c r="O36" s="72"/>
      <c r="P36" s="72"/>
      <c r="Q36" s="73"/>
      <c r="R36" s="74"/>
      <c r="S36" s="75"/>
      <c r="T36" s="85"/>
    </row>
    <row r="37" spans="1:20" ht="16.5" customHeight="1" thickBot="1">
      <c r="A37" s="610"/>
      <c r="B37" s="613"/>
      <c r="C37" s="615"/>
      <c r="D37" s="619"/>
      <c r="E37" s="620"/>
      <c r="F37" s="620"/>
      <c r="G37" s="620"/>
      <c r="H37" s="621"/>
      <c r="I37" s="58">
        <v>2</v>
      </c>
      <c r="J37" s="60"/>
      <c r="K37" s="60"/>
      <c r="L37" s="60"/>
      <c r="M37" s="59"/>
      <c r="N37" s="60"/>
      <c r="O37" s="60"/>
      <c r="P37" s="60"/>
      <c r="Q37" s="59"/>
      <c r="R37" s="61"/>
      <c r="S37" s="62"/>
      <c r="T37" s="63"/>
    </row>
    <row r="38" spans="1:20" ht="16.5" customHeight="1">
      <c r="A38" s="610"/>
      <c r="B38" s="612">
        <v>5</v>
      </c>
      <c r="C38" s="614" t="str">
        <f>IF(Holdanmeldelse!C23&lt;&gt;0,Holdanmeldelse!C23," ")</f>
        <v> </v>
      </c>
      <c r="D38" s="616" t="str">
        <f>IF(Holdanmeldelse!D23&lt;&gt;0,+Holdanmeldelse!D23," ")</f>
        <v> </v>
      </c>
      <c r="E38" s="617"/>
      <c r="F38" s="617"/>
      <c r="G38" s="617"/>
      <c r="H38" s="618"/>
      <c r="I38" s="86">
        <v>1</v>
      </c>
      <c r="J38" s="87"/>
      <c r="K38" s="87"/>
      <c r="L38" s="87"/>
      <c r="M38" s="87"/>
      <c r="N38" s="87"/>
      <c r="O38" s="87"/>
      <c r="P38" s="87"/>
      <c r="Q38" s="87"/>
      <c r="R38" s="88"/>
      <c r="S38" s="89"/>
      <c r="T38" s="57"/>
    </row>
    <row r="39" spans="1:20" ht="16.5" customHeight="1" thickBot="1">
      <c r="A39" s="611"/>
      <c r="B39" s="613"/>
      <c r="C39" s="615"/>
      <c r="D39" s="619"/>
      <c r="E39" s="620"/>
      <c r="F39" s="620"/>
      <c r="G39" s="620"/>
      <c r="H39" s="621"/>
      <c r="I39" s="58">
        <v>2</v>
      </c>
      <c r="J39" s="60"/>
      <c r="K39" s="60"/>
      <c r="L39" s="60"/>
      <c r="M39" s="59"/>
      <c r="N39" s="60"/>
      <c r="O39" s="60"/>
      <c r="P39" s="60"/>
      <c r="Q39" s="60"/>
      <c r="R39" s="76"/>
      <c r="S39" s="62"/>
      <c r="T39" s="63"/>
    </row>
    <row r="40" spans="1:19" ht="18.75" customHeight="1" thickBot="1">
      <c r="A40" s="91"/>
      <c r="B40" s="78"/>
      <c r="C40" s="79" t="str">
        <f>IF(Holdanmeldelse!C24&lt;&gt;0,Holdanmeldelse!C24," ")</f>
        <v> </v>
      </c>
      <c r="D40" s="623" t="str">
        <f>IF(Holdanmeldelse!D24&lt;&gt;0,Holdanmeldelse!D24," ")</f>
        <v> </v>
      </c>
      <c r="E40" s="623"/>
      <c r="F40" s="623"/>
      <c r="G40" s="623"/>
      <c r="H40" s="623"/>
      <c r="I40" s="81"/>
      <c r="J40" s="82" t="s">
        <v>75</v>
      </c>
      <c r="K40" s="80"/>
      <c r="L40" s="80"/>
      <c r="M40" s="83"/>
      <c r="N40" s="80"/>
      <c r="O40" s="80"/>
      <c r="P40" s="80"/>
      <c r="Q40" s="80"/>
      <c r="R40" s="83"/>
      <c r="S40" s="80"/>
    </row>
    <row r="41" spans="1:20" ht="16.5" customHeight="1">
      <c r="A41" s="609" t="s">
        <v>76</v>
      </c>
      <c r="B41" s="622">
        <v>1</v>
      </c>
      <c r="C41" s="614" t="str">
        <f>IF(Holdanmeldelse!M19&lt;&gt;0,Holdanmeldelse!M19," ")</f>
        <v> </v>
      </c>
      <c r="D41" s="616" t="str">
        <f>IF(Holdanmeldelse!N19&lt;&gt;0,+Holdanmeldelse!N19," ")</f>
        <v> </v>
      </c>
      <c r="E41" s="617"/>
      <c r="F41" s="617"/>
      <c r="G41" s="617"/>
      <c r="H41" s="618"/>
      <c r="I41" s="6">
        <v>1</v>
      </c>
      <c r="J41" s="64"/>
      <c r="K41" s="64"/>
      <c r="L41" s="64"/>
      <c r="M41" s="64"/>
      <c r="N41" s="64"/>
      <c r="O41" s="64"/>
      <c r="P41" s="64"/>
      <c r="Q41" s="64"/>
      <c r="R41" s="65"/>
      <c r="S41" s="66"/>
      <c r="T41" s="70"/>
    </row>
    <row r="42" spans="1:20" ht="16.5" customHeight="1" thickBot="1">
      <c r="A42" s="610"/>
      <c r="B42" s="613"/>
      <c r="C42" s="615"/>
      <c r="D42" s="619"/>
      <c r="E42" s="620"/>
      <c r="F42" s="620"/>
      <c r="G42" s="620"/>
      <c r="H42" s="621"/>
      <c r="I42" s="58">
        <v>2</v>
      </c>
      <c r="J42" s="60"/>
      <c r="K42" s="60"/>
      <c r="L42" s="60"/>
      <c r="M42" s="60"/>
      <c r="N42" s="59"/>
      <c r="O42" s="59"/>
      <c r="P42" s="60"/>
      <c r="Q42" s="60"/>
      <c r="R42" s="61"/>
      <c r="S42" s="62"/>
      <c r="T42" s="63"/>
    </row>
    <row r="43" spans="1:20" ht="16.5" customHeight="1">
      <c r="A43" s="610"/>
      <c r="B43" s="612">
        <v>2</v>
      </c>
      <c r="C43" s="614" t="str">
        <f>IF(Holdanmeldelse!M20&lt;&gt;0,Holdanmeldelse!M20," ")</f>
        <v> </v>
      </c>
      <c r="D43" s="616" t="str">
        <f>IF(Holdanmeldelse!N20&lt;&gt;0,+Holdanmeldelse!N20," ")</f>
        <v> </v>
      </c>
      <c r="E43" s="617"/>
      <c r="F43" s="617"/>
      <c r="G43" s="617"/>
      <c r="H43" s="618"/>
      <c r="I43" s="6">
        <v>1</v>
      </c>
      <c r="J43" s="64"/>
      <c r="K43" s="64"/>
      <c r="L43" s="64"/>
      <c r="M43" s="64"/>
      <c r="N43" s="64"/>
      <c r="O43" s="64"/>
      <c r="P43" s="64"/>
      <c r="Q43" s="64"/>
      <c r="R43" s="65"/>
      <c r="S43" s="66"/>
      <c r="T43" s="57"/>
    </row>
    <row r="44" spans="1:20" ht="16.5" customHeight="1" thickBot="1">
      <c r="A44" s="610"/>
      <c r="B44" s="613"/>
      <c r="C44" s="615"/>
      <c r="D44" s="619"/>
      <c r="E44" s="620"/>
      <c r="F44" s="620"/>
      <c r="G44" s="620"/>
      <c r="H44" s="621"/>
      <c r="I44" s="58">
        <v>2</v>
      </c>
      <c r="J44" s="60"/>
      <c r="K44" s="60"/>
      <c r="L44" s="60"/>
      <c r="M44" s="60"/>
      <c r="N44" s="59"/>
      <c r="O44" s="60"/>
      <c r="P44" s="59"/>
      <c r="Q44" s="60"/>
      <c r="R44" s="61"/>
      <c r="S44" s="62"/>
      <c r="T44" s="63"/>
    </row>
    <row r="45" spans="1:20" ht="16.5" customHeight="1">
      <c r="A45" s="610"/>
      <c r="B45" s="622">
        <v>3</v>
      </c>
      <c r="C45" s="614" t="str">
        <f>IF(Holdanmeldelse!M21&lt;&gt;0,Holdanmeldelse!M21," ")</f>
        <v> </v>
      </c>
      <c r="D45" s="616" t="str">
        <f>IF(Holdanmeldelse!N21&lt;&gt;0,+Holdanmeldelse!N21," ")</f>
        <v> </v>
      </c>
      <c r="E45" s="617"/>
      <c r="F45" s="617"/>
      <c r="G45" s="617"/>
      <c r="H45" s="618"/>
      <c r="I45" s="6">
        <v>1</v>
      </c>
      <c r="J45" s="64"/>
      <c r="K45" s="64"/>
      <c r="L45" s="64"/>
      <c r="M45" s="64"/>
      <c r="N45" s="64"/>
      <c r="O45" s="64"/>
      <c r="P45" s="64"/>
      <c r="Q45" s="64"/>
      <c r="R45" s="65"/>
      <c r="S45" s="66"/>
      <c r="T45" s="85"/>
    </row>
    <row r="46" spans="1:20" ht="16.5" customHeight="1" thickBot="1">
      <c r="A46" s="610"/>
      <c r="B46" s="613"/>
      <c r="C46" s="615"/>
      <c r="D46" s="619"/>
      <c r="E46" s="620"/>
      <c r="F46" s="620"/>
      <c r="G46" s="620"/>
      <c r="H46" s="621"/>
      <c r="I46" s="58">
        <v>2</v>
      </c>
      <c r="J46" s="60"/>
      <c r="K46" s="60"/>
      <c r="L46" s="60"/>
      <c r="M46" s="60"/>
      <c r="N46" s="59"/>
      <c r="O46" s="60"/>
      <c r="P46" s="60"/>
      <c r="Q46" s="59"/>
      <c r="R46" s="61"/>
      <c r="S46" s="62"/>
      <c r="T46" s="63"/>
    </row>
    <row r="47" spans="1:20" ht="16.5" customHeight="1">
      <c r="A47" s="610"/>
      <c r="B47" s="622">
        <v>4</v>
      </c>
      <c r="C47" s="614" t="str">
        <f>IF(Holdanmeldelse!M22&lt;&gt;0,Holdanmeldelse!M22," ")</f>
        <v> </v>
      </c>
      <c r="D47" s="616" t="str">
        <f>IF(Holdanmeldelse!N22&lt;&gt;0,+Holdanmeldelse!N22," ")</f>
        <v> </v>
      </c>
      <c r="E47" s="617"/>
      <c r="F47" s="617"/>
      <c r="G47" s="617"/>
      <c r="H47" s="618"/>
      <c r="I47" s="71">
        <v>1</v>
      </c>
      <c r="J47" s="72"/>
      <c r="K47" s="72"/>
      <c r="L47" s="72"/>
      <c r="M47" s="72"/>
      <c r="N47" s="73"/>
      <c r="O47" s="72"/>
      <c r="P47" s="72"/>
      <c r="Q47" s="73"/>
      <c r="R47" s="74"/>
      <c r="S47" s="75"/>
      <c r="T47" s="85"/>
    </row>
    <row r="48" spans="1:20" ht="16.5" customHeight="1" thickBot="1">
      <c r="A48" s="610"/>
      <c r="B48" s="613"/>
      <c r="C48" s="615"/>
      <c r="D48" s="619"/>
      <c r="E48" s="620"/>
      <c r="F48" s="620"/>
      <c r="G48" s="620"/>
      <c r="H48" s="621"/>
      <c r="I48" s="58">
        <v>2</v>
      </c>
      <c r="J48" s="60"/>
      <c r="K48" s="60"/>
      <c r="L48" s="60"/>
      <c r="M48" s="60"/>
      <c r="N48" s="59"/>
      <c r="O48" s="60"/>
      <c r="P48" s="60"/>
      <c r="Q48" s="59"/>
      <c r="R48" s="61"/>
      <c r="S48" s="62"/>
      <c r="T48" s="63"/>
    </row>
    <row r="49" spans="1:20" ht="16.5" customHeight="1">
      <c r="A49" s="610"/>
      <c r="B49" s="612">
        <v>5</v>
      </c>
      <c r="C49" s="614" t="str">
        <f>IF(Holdanmeldelse!M23&lt;&gt;0,Holdanmeldelse!M23," ")</f>
        <v> </v>
      </c>
      <c r="D49" s="616" t="str">
        <f>IF(Holdanmeldelse!N23&lt;&gt;0,+Holdanmeldelse!N23," ")</f>
        <v> </v>
      </c>
      <c r="E49" s="617"/>
      <c r="F49" s="617"/>
      <c r="G49" s="617"/>
      <c r="H49" s="618"/>
      <c r="I49" s="86">
        <v>1</v>
      </c>
      <c r="J49" s="87"/>
      <c r="K49" s="87"/>
      <c r="L49" s="87"/>
      <c r="M49" s="87"/>
      <c r="N49" s="87"/>
      <c r="O49" s="87"/>
      <c r="P49" s="87"/>
      <c r="Q49" s="87"/>
      <c r="R49" s="88"/>
      <c r="S49" s="89"/>
      <c r="T49" s="57"/>
    </row>
    <row r="50" spans="1:20" ht="16.5" customHeight="1" thickBot="1">
      <c r="A50" s="611"/>
      <c r="B50" s="613"/>
      <c r="C50" s="615"/>
      <c r="D50" s="619"/>
      <c r="E50" s="620"/>
      <c r="F50" s="620"/>
      <c r="G50" s="620"/>
      <c r="H50" s="621"/>
      <c r="I50" s="58">
        <v>2</v>
      </c>
      <c r="J50" s="59"/>
      <c r="K50" s="59"/>
      <c r="L50" s="59"/>
      <c r="M50" s="59"/>
      <c r="N50" s="59"/>
      <c r="O50" s="59"/>
      <c r="P50" s="59"/>
      <c r="Q50" s="59"/>
      <c r="R50" s="76"/>
      <c r="S50" s="92"/>
      <c r="T50" s="63"/>
    </row>
    <row r="51" spans="1:19" ht="16.5" customHeight="1">
      <c r="A51" s="93"/>
      <c r="B51" s="94"/>
      <c r="C51" s="95" t="str">
        <f>IF(Holdanmeldelse!M24&lt;&gt;0,Holdanmeldelse!M24," ")</f>
        <v> </v>
      </c>
      <c r="D51" s="617" t="str">
        <f>IF(Holdanmeldelse!N24&lt;&gt;0,Holdanmeldelse!N24," ")</f>
        <v> </v>
      </c>
      <c r="E51" s="617"/>
      <c r="F51" s="617"/>
      <c r="G51" s="617"/>
      <c r="H51" s="617"/>
      <c r="I51" s="96"/>
      <c r="J51" s="97" t="s">
        <v>77</v>
      </c>
      <c r="K51" s="34"/>
      <c r="L51" s="34"/>
      <c r="M51" s="98"/>
      <c r="N51" s="34"/>
      <c r="O51" s="34"/>
      <c r="P51" s="34"/>
      <c r="Q51" s="34"/>
      <c r="R51" s="98"/>
      <c r="S51" s="34"/>
    </row>
    <row r="52" spans="1:19" ht="16.5" customHeight="1">
      <c r="A52" s="93"/>
      <c r="B52" s="94"/>
      <c r="C52" s="19"/>
      <c r="D52" s="19"/>
      <c r="E52" s="19"/>
      <c r="F52" s="19"/>
      <c r="G52" s="19"/>
      <c r="H52" s="19"/>
      <c r="I52" s="99" t="s">
        <v>78</v>
      </c>
      <c r="J52" s="100"/>
      <c r="K52" s="101"/>
      <c r="L52" s="3"/>
      <c r="M52" s="3"/>
      <c r="N52" s="3"/>
      <c r="O52" s="3"/>
      <c r="P52" s="3"/>
      <c r="Q52" s="101"/>
      <c r="R52" s="3"/>
      <c r="S52" s="19"/>
    </row>
    <row r="53" spans="4:19" ht="18" customHeight="1">
      <c r="D53" s="8"/>
      <c r="E53" s="8"/>
      <c r="F53" s="102"/>
      <c r="G53" s="102"/>
      <c r="H53" s="103"/>
      <c r="I53" s="104" t="s">
        <v>79</v>
      </c>
      <c r="J53" s="105"/>
      <c r="K53" s="3"/>
      <c r="L53" s="3"/>
      <c r="M53" s="3"/>
      <c r="N53" s="3"/>
      <c r="O53" s="3"/>
      <c r="P53" s="3"/>
      <c r="Q53" s="3"/>
      <c r="R53" s="3"/>
      <c r="S53" s="19"/>
    </row>
    <row r="54" spans="1:18" ht="15.75" customHeight="1">
      <c r="A54" s="624"/>
      <c r="B54" s="624"/>
      <c r="C54" s="624"/>
      <c r="D54" s="624"/>
      <c r="E54" s="8"/>
      <c r="F54" s="8"/>
      <c r="G54" s="8"/>
      <c r="H54" s="8"/>
      <c r="I54" s="25" t="s">
        <v>80</v>
      </c>
      <c r="J54" s="25"/>
      <c r="L54" s="625"/>
      <c r="M54" s="626"/>
      <c r="N54" s="627"/>
      <c r="P54" s="25" t="s">
        <v>81</v>
      </c>
      <c r="Q54" s="625"/>
      <c r="R54" s="627"/>
    </row>
  </sheetData>
  <sheetProtection password="E3E8" sheet="1"/>
  <mergeCells count="78">
    <mergeCell ref="D49:H50"/>
    <mergeCell ref="D51:H51"/>
    <mergeCell ref="A54:D54"/>
    <mergeCell ref="L54:N54"/>
    <mergeCell ref="Q54:R54"/>
    <mergeCell ref="D45:H46"/>
    <mergeCell ref="B47:B48"/>
    <mergeCell ref="C47:C48"/>
    <mergeCell ref="D47:H48"/>
    <mergeCell ref="B49:B50"/>
    <mergeCell ref="C49:C50"/>
    <mergeCell ref="D40:H40"/>
    <mergeCell ref="A41:A50"/>
    <mergeCell ref="B41:B42"/>
    <mergeCell ref="C41:C42"/>
    <mergeCell ref="D41:H42"/>
    <mergeCell ref="B43:B44"/>
    <mergeCell ref="C43:C44"/>
    <mergeCell ref="D43:H44"/>
    <mergeCell ref="B45:B46"/>
    <mergeCell ref="C45:C46"/>
    <mergeCell ref="D34:H35"/>
    <mergeCell ref="B36:B37"/>
    <mergeCell ref="C36:C37"/>
    <mergeCell ref="D36:H37"/>
    <mergeCell ref="B38:B39"/>
    <mergeCell ref="C38:C39"/>
    <mergeCell ref="D38:H39"/>
    <mergeCell ref="D29:H29"/>
    <mergeCell ref="A30:A39"/>
    <mergeCell ref="B30:B31"/>
    <mergeCell ref="C30:C31"/>
    <mergeCell ref="D30:H31"/>
    <mergeCell ref="B32:B33"/>
    <mergeCell ref="C32:C33"/>
    <mergeCell ref="D32:H33"/>
    <mergeCell ref="B34:B35"/>
    <mergeCell ref="C34:C35"/>
    <mergeCell ref="D23:H24"/>
    <mergeCell ref="B25:B26"/>
    <mergeCell ref="C25:C26"/>
    <mergeCell ref="D25:H26"/>
    <mergeCell ref="B27:B28"/>
    <mergeCell ref="C27:C28"/>
    <mergeCell ref="D27:H28"/>
    <mergeCell ref="D18:H18"/>
    <mergeCell ref="A19:A28"/>
    <mergeCell ref="B19:B20"/>
    <mergeCell ref="C19:C20"/>
    <mergeCell ref="D19:H20"/>
    <mergeCell ref="B21:B22"/>
    <mergeCell ref="C21:C22"/>
    <mergeCell ref="D21:H22"/>
    <mergeCell ref="B23:B24"/>
    <mergeCell ref="C23:C24"/>
    <mergeCell ref="D12:H13"/>
    <mergeCell ref="B14:B15"/>
    <mergeCell ref="C14:C15"/>
    <mergeCell ref="D14:H15"/>
    <mergeCell ref="B16:B17"/>
    <mergeCell ref="C16:C17"/>
    <mergeCell ref="D16:H17"/>
    <mergeCell ref="Q4:R4"/>
    <mergeCell ref="A8:A17"/>
    <mergeCell ref="B8:B9"/>
    <mergeCell ref="C8:C9"/>
    <mergeCell ref="D8:H9"/>
    <mergeCell ref="B10:B11"/>
    <mergeCell ref="C10:C11"/>
    <mergeCell ref="D10:H11"/>
    <mergeCell ref="B12:B13"/>
    <mergeCell ref="C12:C13"/>
    <mergeCell ref="B6:B7"/>
    <mergeCell ref="D7:G7"/>
    <mergeCell ref="A1:G5"/>
    <mergeCell ref="I1:O2"/>
    <mergeCell ref="J4:K4"/>
    <mergeCell ref="M4:O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7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6" t="s">
        <v>82</v>
      </c>
    </row>
    <row r="5" spans="1:9" ht="15.75" customHeight="1">
      <c r="A5" s="107" t="s">
        <v>83</v>
      </c>
      <c r="B5" s="628" t="str">
        <f>IF(Holdanmeldelse!C2&lt;&gt;0,Holdanmeldelse!C2," ")</f>
        <v> </v>
      </c>
      <c r="C5" s="628"/>
      <c r="D5" s="108" t="s">
        <v>29</v>
      </c>
      <c r="E5" s="629" t="str">
        <f>IF(Holdanmeldelse!C6&lt;&gt;0,Holdanmeldelse!C6," ")</f>
        <v> </v>
      </c>
      <c r="F5" s="629"/>
      <c r="G5" s="108" t="s">
        <v>84</v>
      </c>
      <c r="H5" s="630" t="str">
        <f>IF(Holdanmeldelse!G6&lt;&gt;0,Holdanmeldelse!G6," ")</f>
        <v> </v>
      </c>
      <c r="I5" s="630"/>
    </row>
    <row r="7" spans="1:5" ht="15.75" customHeight="1">
      <c r="A7" s="107" t="s">
        <v>85</v>
      </c>
      <c r="B7" s="629" t="str">
        <f>IF(Holdanmeldelse!N3&lt;&gt;0,Holdanmeldelse!N3," ")</f>
        <v> </v>
      </c>
      <c r="C7" s="629"/>
      <c r="D7" s="629"/>
      <c r="E7" s="629"/>
    </row>
    <row r="8" ht="13.5" customHeight="1" thickBot="1"/>
    <row r="9" spans="1:9" ht="15.75" customHeight="1" thickBot="1">
      <c r="A9" s="631" t="s">
        <v>86</v>
      </c>
      <c r="B9" s="631"/>
      <c r="C9" s="109"/>
      <c r="D9" s="110" t="s">
        <v>87</v>
      </c>
      <c r="E9" s="632" t="s">
        <v>88</v>
      </c>
      <c r="F9" s="633"/>
      <c r="G9" s="633"/>
      <c r="H9" s="634"/>
      <c r="I9" s="111" t="s">
        <v>89</v>
      </c>
    </row>
    <row r="10" spans="1:9" ht="15.75" customHeight="1">
      <c r="A10" s="635" t="s">
        <v>90</v>
      </c>
      <c r="B10" s="635"/>
      <c r="C10" s="636"/>
      <c r="D10" s="112"/>
      <c r="E10" s="637"/>
      <c r="F10" s="638"/>
      <c r="G10" s="638"/>
      <c r="H10" s="639"/>
      <c r="I10" s="113"/>
    </row>
    <row r="11" spans="1:9" ht="15.75" customHeight="1">
      <c r="A11" s="640" t="s">
        <v>91</v>
      </c>
      <c r="B11" s="640"/>
      <c r="C11" s="641"/>
      <c r="D11" s="114" t="s">
        <v>57</v>
      </c>
      <c r="E11" s="642"/>
      <c r="F11" s="643"/>
      <c r="G11" s="643"/>
      <c r="H11" s="644"/>
      <c r="I11" s="115"/>
    </row>
    <row r="12" spans="1:9" ht="15.75" customHeight="1">
      <c r="A12" s="640" t="s">
        <v>92</v>
      </c>
      <c r="B12" s="640"/>
      <c r="C12" s="641"/>
      <c r="D12" s="114" t="s">
        <v>57</v>
      </c>
      <c r="E12" s="642"/>
      <c r="F12" s="643"/>
      <c r="G12" s="643"/>
      <c r="H12" s="644"/>
      <c r="I12" s="115"/>
    </row>
    <row r="13" spans="1:9" ht="15.75" customHeight="1">
      <c r="A13" s="640" t="s">
        <v>93</v>
      </c>
      <c r="B13" s="640"/>
      <c r="C13" s="641"/>
      <c r="D13" s="114" t="s">
        <v>57</v>
      </c>
      <c r="E13" s="642"/>
      <c r="F13" s="643"/>
      <c r="G13" s="643"/>
      <c r="H13" s="644"/>
      <c r="I13" s="115"/>
    </row>
    <row r="14" spans="1:9" ht="15.75" customHeight="1">
      <c r="A14" s="640" t="s">
        <v>94</v>
      </c>
      <c r="B14" s="640"/>
      <c r="C14" s="641"/>
      <c r="D14" s="114"/>
      <c r="E14" s="642"/>
      <c r="F14" s="643"/>
      <c r="G14" s="643"/>
      <c r="H14" s="644"/>
      <c r="I14" s="115"/>
    </row>
    <row r="15" spans="1:9" ht="15.75" customHeight="1">
      <c r="A15" s="640" t="s">
        <v>95</v>
      </c>
      <c r="B15" s="640"/>
      <c r="C15" s="641"/>
      <c r="D15" s="114"/>
      <c r="E15" s="642"/>
      <c r="F15" s="643"/>
      <c r="G15" s="643"/>
      <c r="H15" s="644"/>
      <c r="I15" s="115"/>
    </row>
    <row r="16" spans="1:9" ht="15.75" customHeight="1">
      <c r="A16" s="640" t="s">
        <v>96</v>
      </c>
      <c r="B16" s="640"/>
      <c r="C16" s="641"/>
      <c r="D16" s="114"/>
      <c r="E16" s="642"/>
      <c r="F16" s="643"/>
      <c r="G16" s="643"/>
      <c r="H16" s="644"/>
      <c r="I16" s="115"/>
    </row>
    <row r="17" spans="1:9" ht="15.75" customHeight="1">
      <c r="A17" s="640" t="s">
        <v>97</v>
      </c>
      <c r="B17" s="640"/>
      <c r="C17" s="641"/>
      <c r="D17" s="114"/>
      <c r="E17" s="642"/>
      <c r="F17" s="643"/>
      <c r="G17" s="643"/>
      <c r="H17" s="644"/>
      <c r="I17" s="115"/>
    </row>
    <row r="18" spans="1:9" ht="15.75" customHeight="1">
      <c r="A18" s="640" t="s">
        <v>98</v>
      </c>
      <c r="B18" s="640"/>
      <c r="C18" s="641"/>
      <c r="D18" s="114"/>
      <c r="E18" s="642"/>
      <c r="F18" s="643"/>
      <c r="G18" s="643"/>
      <c r="H18" s="644"/>
      <c r="I18" s="115"/>
    </row>
    <row r="19" spans="1:9" ht="15.75" customHeight="1">
      <c r="A19" s="640" t="s">
        <v>99</v>
      </c>
      <c r="B19" s="640"/>
      <c r="C19" s="641"/>
      <c r="D19" s="114"/>
      <c r="E19" s="642"/>
      <c r="F19" s="643"/>
      <c r="G19" s="643"/>
      <c r="H19" s="644"/>
      <c r="I19" s="115"/>
    </row>
    <row r="20" spans="1:9" ht="15.75" customHeight="1">
      <c r="A20" s="640" t="s">
        <v>100</v>
      </c>
      <c r="B20" s="640"/>
      <c r="C20" s="641"/>
      <c r="D20" s="114"/>
      <c r="E20" s="642"/>
      <c r="F20" s="643"/>
      <c r="G20" s="643"/>
      <c r="H20" s="644"/>
      <c r="I20" s="115"/>
    </row>
    <row r="21" spans="1:9" ht="15.75" customHeight="1">
      <c r="A21" s="640" t="s">
        <v>101</v>
      </c>
      <c r="B21" s="640"/>
      <c r="C21" s="641"/>
      <c r="D21" s="114"/>
      <c r="E21" s="642"/>
      <c r="F21" s="643"/>
      <c r="G21" s="643"/>
      <c r="H21" s="644"/>
      <c r="I21" s="115"/>
    </row>
    <row r="22" spans="1:9" ht="15.75" customHeight="1">
      <c r="A22" s="640" t="s">
        <v>102</v>
      </c>
      <c r="B22" s="640"/>
      <c r="C22" s="641"/>
      <c r="D22" s="114"/>
      <c r="E22" s="642"/>
      <c r="F22" s="643"/>
      <c r="G22" s="643"/>
      <c r="H22" s="644"/>
      <c r="I22" s="115"/>
    </row>
    <row r="23" spans="1:9" ht="15.75" customHeight="1">
      <c r="A23" s="640" t="s">
        <v>103</v>
      </c>
      <c r="B23" s="640"/>
      <c r="C23" s="641"/>
      <c r="D23" s="114"/>
      <c r="E23" s="642"/>
      <c r="F23" s="643"/>
      <c r="G23" s="643"/>
      <c r="H23" s="644"/>
      <c r="I23" s="115"/>
    </row>
    <row r="24" spans="1:9" ht="15.75" customHeight="1">
      <c r="A24" s="640" t="s">
        <v>104</v>
      </c>
      <c r="B24" s="640"/>
      <c r="C24" s="641"/>
      <c r="D24" s="114"/>
      <c r="E24" s="642"/>
      <c r="F24" s="643"/>
      <c r="G24" s="643"/>
      <c r="H24" s="644"/>
      <c r="I24" s="115"/>
    </row>
    <row r="25" spans="1:9" ht="15.75" customHeight="1">
      <c r="A25" s="640" t="s">
        <v>105</v>
      </c>
      <c r="B25" s="640"/>
      <c r="C25" s="641"/>
      <c r="D25" s="114"/>
      <c r="E25" s="642"/>
      <c r="F25" s="643"/>
      <c r="G25" s="643"/>
      <c r="H25" s="644"/>
      <c r="I25" s="115"/>
    </row>
    <row r="26" spans="1:9" ht="15.75" customHeight="1">
      <c r="A26" s="640" t="s">
        <v>106</v>
      </c>
      <c r="B26" s="640"/>
      <c r="C26" s="641"/>
      <c r="D26" s="114"/>
      <c r="E26" s="642"/>
      <c r="F26" s="643"/>
      <c r="G26" s="643"/>
      <c r="H26" s="644"/>
      <c r="I26" s="115"/>
    </row>
    <row r="27" spans="1:9" ht="15.75" customHeight="1">
      <c r="A27" s="640" t="s">
        <v>107</v>
      </c>
      <c r="B27" s="640"/>
      <c r="C27" s="641"/>
      <c r="D27" s="114"/>
      <c r="E27" s="642"/>
      <c r="F27" s="643"/>
      <c r="G27" s="643"/>
      <c r="H27" s="644"/>
      <c r="I27" s="115"/>
    </row>
    <row r="28" spans="1:9" ht="15.75" customHeight="1">
      <c r="A28" s="640" t="s">
        <v>108</v>
      </c>
      <c r="B28" s="640"/>
      <c r="C28" s="641"/>
      <c r="D28" s="114"/>
      <c r="E28" s="642"/>
      <c r="F28" s="643"/>
      <c r="G28" s="643"/>
      <c r="H28" s="644"/>
      <c r="I28" s="115"/>
    </row>
    <row r="29" spans="1:9" ht="15.75" customHeight="1">
      <c r="A29" s="640"/>
      <c r="B29" s="640"/>
      <c r="C29" s="641"/>
      <c r="D29" s="114"/>
      <c r="E29" s="642"/>
      <c r="F29" s="643"/>
      <c r="G29" s="643"/>
      <c r="H29" s="644"/>
      <c r="I29" s="115"/>
    </row>
    <row r="30" spans="1:9" ht="15.75" customHeight="1">
      <c r="A30" s="640" t="s">
        <v>109</v>
      </c>
      <c r="B30" s="640"/>
      <c r="C30" s="641"/>
      <c r="D30" s="114"/>
      <c r="E30" s="642"/>
      <c r="F30" s="643"/>
      <c r="G30" s="643"/>
      <c r="H30" s="644"/>
      <c r="I30" s="115"/>
    </row>
    <row r="31" spans="1:9" ht="15.75" customHeight="1">
      <c r="A31" s="640" t="s">
        <v>110</v>
      </c>
      <c r="B31" s="640"/>
      <c r="C31" s="641"/>
      <c r="D31" s="114"/>
      <c r="E31" s="642"/>
      <c r="F31" s="643"/>
      <c r="G31" s="643"/>
      <c r="H31" s="644"/>
      <c r="I31" s="115"/>
    </row>
    <row r="32" spans="1:9" ht="15.75" customHeight="1">
      <c r="A32" s="640" t="s">
        <v>111</v>
      </c>
      <c r="B32" s="640"/>
      <c r="C32" s="641"/>
      <c r="D32" s="114"/>
      <c r="E32" s="642"/>
      <c r="F32" s="643"/>
      <c r="G32" s="643"/>
      <c r="H32" s="644"/>
      <c r="I32" s="115"/>
    </row>
    <row r="33" spans="1:9" ht="15.75" customHeight="1">
      <c r="A33" s="640" t="s">
        <v>112</v>
      </c>
      <c r="B33" s="640"/>
      <c r="C33" s="641"/>
      <c r="D33" s="114"/>
      <c r="E33" s="642"/>
      <c r="F33" s="643"/>
      <c r="G33" s="643"/>
      <c r="H33" s="644"/>
      <c r="I33" s="115"/>
    </row>
    <row r="35" ht="15.75" customHeight="1">
      <c r="A35" s="107" t="s">
        <v>78</v>
      </c>
    </row>
    <row r="36" ht="14.25" customHeight="1">
      <c r="A36" s="104" t="s">
        <v>113</v>
      </c>
    </row>
    <row r="37" ht="14.25" customHeight="1">
      <c r="A37" s="104" t="s">
        <v>114</v>
      </c>
    </row>
    <row r="39" spans="1:6" ht="15.75" customHeight="1">
      <c r="A39" s="107" t="s">
        <v>115</v>
      </c>
      <c r="B39" s="645"/>
      <c r="C39" s="645"/>
      <c r="D39" s="645"/>
      <c r="E39" s="645"/>
      <c r="F39" s="645"/>
    </row>
    <row r="43" ht="12.75">
      <c r="H43" s="116" t="s">
        <v>116</v>
      </c>
    </row>
  </sheetData>
  <sheetProtection/>
  <mergeCells count="55">
    <mergeCell ref="B39:F39"/>
    <mergeCell ref="A31:C31"/>
    <mergeCell ref="E31:H31"/>
    <mergeCell ref="A32:C32"/>
    <mergeCell ref="E32:H32"/>
    <mergeCell ref="A33:C33"/>
    <mergeCell ref="E33:H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H22"/>
    <mergeCell ref="A23:C23"/>
    <mergeCell ref="E23:H23"/>
    <mergeCell ref="A24:C24"/>
    <mergeCell ref="E24:H24"/>
    <mergeCell ref="A19:C19"/>
    <mergeCell ref="E19:H19"/>
    <mergeCell ref="A20:C20"/>
    <mergeCell ref="E20:H20"/>
    <mergeCell ref="A21:C21"/>
    <mergeCell ref="E21:H21"/>
    <mergeCell ref="A16:C16"/>
    <mergeCell ref="E16:H16"/>
    <mergeCell ref="A17:C17"/>
    <mergeCell ref="E17:H17"/>
    <mergeCell ref="A18:C18"/>
    <mergeCell ref="E18:H18"/>
    <mergeCell ref="A13:C13"/>
    <mergeCell ref="E13:H13"/>
    <mergeCell ref="A14:C14"/>
    <mergeCell ref="E14:H14"/>
    <mergeCell ref="A15:C15"/>
    <mergeCell ref="E15:H15"/>
    <mergeCell ref="A10:C10"/>
    <mergeCell ref="E10:H10"/>
    <mergeCell ref="A11:C11"/>
    <mergeCell ref="E11:H11"/>
    <mergeCell ref="A12:C12"/>
    <mergeCell ref="E12:H12"/>
    <mergeCell ref="B5:C5"/>
    <mergeCell ref="E5:F5"/>
    <mergeCell ref="H5:I5"/>
    <mergeCell ref="B7:E7"/>
    <mergeCell ref="A9:B9"/>
    <mergeCell ref="E9:H9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3"/>
  <sheetViews>
    <sheetView showGridLines="0" tabSelected="1" zoomScale="75" zoomScaleNormal="75" zoomScalePageLayoutView="0" workbookViewId="0" topLeftCell="A1">
      <selection activeCell="BL29" sqref="BL29"/>
    </sheetView>
  </sheetViews>
  <sheetFormatPr defaultColWidth="9.140625" defaultRowHeight="12.75"/>
  <cols>
    <col min="1" max="1" width="3.140625" style="117" customWidth="1"/>
    <col min="2" max="2" width="3.7109375" style="117" customWidth="1"/>
    <col min="3" max="3" width="8.28125" style="117" customWidth="1"/>
    <col min="4" max="4" width="3.00390625" style="117" customWidth="1"/>
    <col min="5" max="7" width="8.7109375" style="117" customWidth="1"/>
    <col min="8" max="8" width="7.28125" style="117" customWidth="1"/>
    <col min="9" max="9" width="3.00390625" style="117" customWidth="1"/>
    <col min="10" max="10" width="1.8515625" style="117" customWidth="1"/>
    <col min="11" max="11" width="3.00390625" style="117" customWidth="1"/>
    <col min="12" max="12" width="1.8515625" style="117" customWidth="1"/>
    <col min="13" max="13" width="3.00390625" style="117" customWidth="1"/>
    <col min="14" max="14" width="1.8515625" style="117" customWidth="1"/>
    <col min="15" max="15" width="3.00390625" style="117" customWidth="1"/>
    <col min="16" max="16" width="1.8515625" style="117" customWidth="1"/>
    <col min="17" max="17" width="3.00390625" style="117" customWidth="1"/>
    <col min="18" max="18" width="1.8515625" style="117" customWidth="1"/>
    <col min="19" max="19" width="3.00390625" style="117" customWidth="1"/>
    <col min="20" max="20" width="1.8515625" style="117" customWidth="1"/>
    <col min="21" max="21" width="3.00390625" style="117" customWidth="1"/>
    <col min="22" max="22" width="1.8515625" style="117" customWidth="1"/>
    <col min="23" max="23" width="3.00390625" style="117" customWidth="1"/>
    <col min="24" max="24" width="1.8515625" style="117" customWidth="1"/>
    <col min="25" max="25" width="3.00390625" style="117" customWidth="1"/>
    <col min="26" max="26" width="1.8515625" style="117" customWidth="1"/>
    <col min="27" max="27" width="3.00390625" style="117" customWidth="1"/>
    <col min="28" max="28" width="1.8515625" style="117" customWidth="1"/>
    <col min="29" max="29" width="3.00390625" style="117" customWidth="1"/>
    <col min="30" max="30" width="1.8515625" style="117" customWidth="1"/>
    <col min="31" max="31" width="3.00390625" style="117" customWidth="1"/>
    <col min="32" max="32" width="1.8515625" style="117" customWidth="1"/>
    <col min="33" max="33" width="3.00390625" style="117" customWidth="1"/>
    <col min="34" max="34" width="1.8515625" style="117" customWidth="1"/>
    <col min="35" max="35" width="3.00390625" style="117" customWidth="1"/>
    <col min="36" max="36" width="1.8515625" style="117" customWidth="1"/>
    <col min="37" max="37" width="3.00390625" style="117" customWidth="1"/>
    <col min="38" max="38" width="1.8515625" style="117" customWidth="1"/>
    <col min="39" max="39" width="3.00390625" style="117" customWidth="1"/>
    <col min="40" max="40" width="1.8515625" style="117" customWidth="1"/>
    <col min="41" max="41" width="3.00390625" style="117" customWidth="1"/>
    <col min="42" max="42" width="1.8515625" style="117" customWidth="1"/>
    <col min="43" max="43" width="3.00390625" style="117" customWidth="1"/>
    <col min="44" max="44" width="1.8515625" style="117" customWidth="1"/>
    <col min="45" max="45" width="3.00390625" style="117" customWidth="1"/>
    <col min="46" max="46" width="1.8515625" style="117" customWidth="1"/>
    <col min="47" max="47" width="3.00390625" style="117" customWidth="1"/>
    <col min="48" max="48" width="1.8515625" style="117" customWidth="1"/>
    <col min="49" max="49" width="6.8515625" style="117" customWidth="1"/>
    <col min="50" max="50" width="2.8515625" style="117" customWidth="1"/>
    <col min="51" max="51" width="1.8515625" style="117" customWidth="1"/>
    <col min="52" max="52" width="2.8515625" style="117" customWidth="1"/>
    <col min="53" max="53" width="1.8515625" style="117" customWidth="1"/>
    <col min="54" max="54" width="3.00390625" style="117" customWidth="1"/>
    <col min="55" max="55" width="1.8515625" style="117" customWidth="1"/>
    <col min="56" max="56" width="3.00390625" style="117" customWidth="1"/>
    <col min="57" max="57" width="1.8515625" style="117" customWidth="1"/>
    <col min="58" max="58" width="6.00390625" style="117" customWidth="1"/>
    <col min="59" max="59" width="6.8515625" style="117" customWidth="1"/>
    <col min="60" max="61" width="5.140625" style="117" customWidth="1"/>
    <col min="62" max="62" width="1.7109375" style="117" customWidth="1"/>
    <col min="63" max="63" width="5.57421875" style="117" customWidth="1"/>
    <col min="64" max="64" width="5.7109375" style="117" customWidth="1"/>
    <col min="65" max="65" width="3.7109375" style="117" customWidth="1"/>
    <col min="66" max="66" width="18.7109375" style="117" customWidth="1"/>
    <col min="67" max="67" width="3.421875" style="117" customWidth="1"/>
    <col min="68" max="16384" width="9.140625" style="117" customWidth="1"/>
  </cols>
  <sheetData>
    <row r="1" spans="1:67" ht="12.75" customHeight="1">
      <c r="A1" s="676"/>
      <c r="B1" s="676"/>
      <c r="C1" s="676"/>
      <c r="D1" s="676"/>
      <c r="E1" s="676"/>
      <c r="F1" s="676"/>
      <c r="G1" s="676"/>
      <c r="H1" s="118"/>
      <c r="I1" s="118"/>
      <c r="J1" s="648" t="s">
        <v>117</v>
      </c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O1" s="119"/>
    </row>
    <row r="2" spans="1:67" ht="15" customHeight="1">
      <c r="A2" s="676"/>
      <c r="B2" s="676"/>
      <c r="C2" s="676"/>
      <c r="D2" s="676"/>
      <c r="E2" s="676"/>
      <c r="F2" s="676"/>
      <c r="G2" s="676"/>
      <c r="H2" s="118"/>
      <c r="I2" s="11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120"/>
      <c r="BJ2" s="654" t="s">
        <v>118</v>
      </c>
      <c r="BK2" s="654"/>
      <c r="BL2" s="475"/>
      <c r="BM2" s="475"/>
      <c r="BN2" s="475"/>
      <c r="BO2" s="475"/>
    </row>
    <row r="3" spans="1:67" ht="15" customHeight="1">
      <c r="A3" s="676"/>
      <c r="B3" s="676"/>
      <c r="C3" s="676"/>
      <c r="D3" s="676"/>
      <c r="E3" s="676"/>
      <c r="F3" s="676"/>
      <c r="G3" s="676"/>
      <c r="H3" s="354"/>
      <c r="I3" s="354"/>
      <c r="J3" s="355"/>
      <c r="K3" s="355"/>
      <c r="L3" s="355"/>
      <c r="R3" s="121"/>
      <c r="S3" s="357"/>
      <c r="T3" s="358"/>
      <c r="U3" s="358"/>
      <c r="V3" s="357"/>
      <c r="W3" s="357"/>
      <c r="AM3" s="358"/>
      <c r="AN3" s="357"/>
      <c r="AU3" s="650" t="str">
        <f>IF(Holdanmeldelse!C6&lt;&gt;0,Holdanmeldelse!C6," ")</f>
        <v> </v>
      </c>
      <c r="AV3" s="650"/>
      <c r="AW3" s="650"/>
      <c r="AX3" s="650"/>
      <c r="AY3" s="650"/>
      <c r="AZ3" s="650"/>
      <c r="BA3" s="650"/>
      <c r="BB3" s="650"/>
      <c r="BC3" s="650"/>
      <c r="BD3" s="677"/>
      <c r="BE3" s="677"/>
      <c r="BF3" s="120"/>
      <c r="BJ3" s="654" t="s">
        <v>119</v>
      </c>
      <c r="BK3" s="654"/>
      <c r="BL3" s="654"/>
      <c r="BM3" s="654"/>
      <c r="BN3" s="475"/>
      <c r="BO3" s="475"/>
    </row>
    <row r="4" spans="1:68" ht="15" customHeight="1">
      <c r="A4" s="676"/>
      <c r="B4" s="676"/>
      <c r="C4" s="676"/>
      <c r="D4" s="676"/>
      <c r="E4" s="676"/>
      <c r="F4" s="676"/>
      <c r="G4" s="676"/>
      <c r="I4" s="356" t="s">
        <v>21</v>
      </c>
      <c r="J4" s="356"/>
      <c r="K4" s="356"/>
      <c r="N4" s="356"/>
      <c r="O4" s="356"/>
      <c r="P4" s="353" t="str">
        <f>IF(Holdanmeldelse!C2&lt;&gt;0,Holdanmeldelse!C2," ")</f>
        <v> </v>
      </c>
      <c r="Q4" s="353"/>
      <c r="R4" s="353"/>
      <c r="T4" s="487"/>
      <c r="U4" s="646" t="s">
        <v>26</v>
      </c>
      <c r="V4" s="646"/>
      <c r="W4" s="646"/>
      <c r="X4" s="652" t="str">
        <f>IF(Holdanmeldelse!C4&lt;&gt;0,Holdanmeldelse!C4," ")</f>
        <v> </v>
      </c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Q4" s="653" t="s">
        <v>29</v>
      </c>
      <c r="AR4" s="653"/>
      <c r="AS4" s="653"/>
      <c r="AT4" s="653"/>
      <c r="AU4" s="651"/>
      <c r="AV4" s="651"/>
      <c r="AW4" s="651"/>
      <c r="AX4" s="651"/>
      <c r="AY4" s="651"/>
      <c r="AZ4" s="651"/>
      <c r="BA4" s="651"/>
      <c r="BB4" s="651"/>
      <c r="BC4" s="651"/>
      <c r="BD4" s="678"/>
      <c r="BE4" s="678"/>
      <c r="BG4" s="649" t="str">
        <f>IF(Holdanmeldelse!F2&lt;&gt;0,Holdanmeldelse!F2," ")</f>
        <v> </v>
      </c>
      <c r="BH4" s="649"/>
      <c r="BJ4" s="655" t="s">
        <v>120</v>
      </c>
      <c r="BK4" s="655"/>
      <c r="BL4" s="655"/>
      <c r="BM4" s="655"/>
      <c r="BN4" s="655"/>
      <c r="BO4" s="476"/>
      <c r="BP4" s="476"/>
    </row>
    <row r="5" spans="1:68" ht="15" customHeight="1">
      <c r="A5" s="676"/>
      <c r="B5" s="676"/>
      <c r="C5" s="676"/>
      <c r="D5" s="676"/>
      <c r="E5" s="676"/>
      <c r="F5" s="676"/>
      <c r="G5" s="676"/>
      <c r="H5" s="118"/>
      <c r="I5" s="646" t="s">
        <v>121</v>
      </c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646"/>
      <c r="AW5" s="646"/>
      <c r="AX5" s="646"/>
      <c r="AY5" s="646"/>
      <c r="AZ5" s="646"/>
      <c r="BA5" s="646"/>
      <c r="BB5" s="646"/>
      <c r="BC5" s="646"/>
      <c r="BD5" s="646"/>
      <c r="BE5" s="646"/>
      <c r="BF5" s="120"/>
      <c r="BJ5" s="477" t="s">
        <v>122</v>
      </c>
      <c r="BK5" s="477"/>
      <c r="BL5" s="477"/>
      <c r="BM5" s="477"/>
      <c r="BN5" s="477"/>
      <c r="BO5" s="477"/>
      <c r="BP5" s="477"/>
    </row>
    <row r="6" spans="1:69" ht="15" customHeight="1" thickBot="1">
      <c r="A6" s="676"/>
      <c r="B6" s="676"/>
      <c r="C6" s="676"/>
      <c r="D6" s="676"/>
      <c r="E6" s="676"/>
      <c r="F6" s="676"/>
      <c r="G6" s="676"/>
      <c r="H6" s="118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647"/>
      <c r="AP6" s="647"/>
      <c r="AQ6" s="647"/>
      <c r="AR6" s="647"/>
      <c r="AS6" s="647"/>
      <c r="AT6" s="647"/>
      <c r="AU6" s="647"/>
      <c r="AV6" s="647"/>
      <c r="AW6" s="647"/>
      <c r="AX6" s="647"/>
      <c r="AY6" s="647"/>
      <c r="AZ6" s="647"/>
      <c r="BA6" s="647"/>
      <c r="BB6" s="647"/>
      <c r="BC6" s="647"/>
      <c r="BD6" s="647"/>
      <c r="BE6" s="647"/>
      <c r="BJ6" s="656" t="s">
        <v>123</v>
      </c>
      <c r="BK6" s="656"/>
      <c r="BL6" s="656"/>
      <c r="BM6" s="656"/>
      <c r="BN6" s="656"/>
      <c r="BO6" s="478"/>
      <c r="BP6" s="476"/>
      <c r="BQ6" s="476"/>
    </row>
    <row r="7" spans="1:69" ht="18" customHeight="1" thickBot="1">
      <c r="A7" s="708" t="s">
        <v>124</v>
      </c>
      <c r="B7" s="123"/>
      <c r="C7" s="124" t="s">
        <v>38</v>
      </c>
      <c r="D7" s="125"/>
      <c r="E7" s="683" t="s">
        <v>33</v>
      </c>
      <c r="F7" s="683"/>
      <c r="G7" s="684"/>
      <c r="H7" s="126" t="s">
        <v>34</v>
      </c>
      <c r="I7" s="665">
        <v>1</v>
      </c>
      <c r="J7" s="664"/>
      <c r="K7" s="665">
        <v>2</v>
      </c>
      <c r="L7" s="664"/>
      <c r="M7" s="665">
        <v>3</v>
      </c>
      <c r="N7" s="664"/>
      <c r="O7" s="673">
        <v>4</v>
      </c>
      <c r="P7" s="674"/>
      <c r="Q7" s="665">
        <v>5</v>
      </c>
      <c r="R7" s="664"/>
      <c r="S7" s="673">
        <v>6</v>
      </c>
      <c r="T7" s="674"/>
      <c r="U7" s="665">
        <v>7</v>
      </c>
      <c r="V7" s="664"/>
      <c r="W7" s="665">
        <v>8</v>
      </c>
      <c r="X7" s="664"/>
      <c r="Y7" s="673">
        <v>9</v>
      </c>
      <c r="Z7" s="674"/>
      <c r="AA7" s="665">
        <v>10</v>
      </c>
      <c r="AB7" s="664"/>
      <c r="AC7" s="673">
        <v>11</v>
      </c>
      <c r="AD7" s="674"/>
      <c r="AE7" s="665">
        <v>12</v>
      </c>
      <c r="AF7" s="664"/>
      <c r="AG7" s="665">
        <v>13</v>
      </c>
      <c r="AH7" s="664"/>
      <c r="AI7" s="673">
        <v>14</v>
      </c>
      <c r="AJ7" s="674"/>
      <c r="AK7" s="665">
        <v>15</v>
      </c>
      <c r="AL7" s="664"/>
      <c r="AM7" s="673">
        <v>16</v>
      </c>
      <c r="AN7" s="674"/>
      <c r="AO7" s="665">
        <v>17</v>
      </c>
      <c r="AP7" s="664"/>
      <c r="AQ7" s="665">
        <v>18</v>
      </c>
      <c r="AR7" s="664"/>
      <c r="AS7" s="673">
        <v>19</v>
      </c>
      <c r="AT7" s="674"/>
      <c r="AU7" s="665">
        <v>20</v>
      </c>
      <c r="AV7" s="675"/>
      <c r="AW7" s="127" t="s">
        <v>125</v>
      </c>
      <c r="AX7" s="675">
        <v>21</v>
      </c>
      <c r="AY7" s="664"/>
      <c r="AZ7" s="665">
        <v>22</v>
      </c>
      <c r="BA7" s="664"/>
      <c r="BB7" s="665">
        <v>23</v>
      </c>
      <c r="BC7" s="664"/>
      <c r="BD7" s="675">
        <v>24</v>
      </c>
      <c r="BE7" s="672"/>
      <c r="BF7" s="127" t="s">
        <v>125</v>
      </c>
      <c r="BG7" s="128" t="s">
        <v>126</v>
      </c>
      <c r="BH7" s="129">
        <v>25</v>
      </c>
      <c r="BI7" s="130">
        <v>26</v>
      </c>
      <c r="BJ7" s="483"/>
      <c r="BK7" s="132" t="s">
        <v>24</v>
      </c>
      <c r="BL7" s="482" t="str">
        <f>IF(Holdanmeldelse!N3&lt;&gt;0,Holdanmeldelse!N3," ")</f>
        <v> </v>
      </c>
      <c r="BM7" s="482"/>
      <c r="BN7" s="482"/>
      <c r="BO7" s="133"/>
      <c r="BP7" s="150"/>
      <c r="BQ7" s="150"/>
    </row>
    <row r="8" spans="1:67" ht="21.75" customHeight="1" thickBot="1">
      <c r="A8" s="709"/>
      <c r="B8" s="134">
        <v>1</v>
      </c>
      <c r="C8" s="135" t="str">
        <f>IF(Holdanmeldelse!C10&lt;&gt;0,Holdanmeldelse!C10," ")</f>
        <v> </v>
      </c>
      <c r="D8" s="679" t="str">
        <f>IF(Holdanmeldelse!D10&lt;&gt;0,Holdanmeldelse!D10," ")</f>
        <v> </v>
      </c>
      <c r="E8" s="680"/>
      <c r="F8" s="680"/>
      <c r="G8" s="681"/>
      <c r="H8" s="136">
        <f>IF(Holdanmeldelse!H10&lt;&gt;0,Holdanmeldelse!H10," ")</f>
      </c>
      <c r="I8" s="137" t="s">
        <v>57</v>
      </c>
      <c r="J8" s="138"/>
      <c r="K8" s="137" t="s">
        <v>57</v>
      </c>
      <c r="L8" s="138"/>
      <c r="M8" s="137" t="s">
        <v>57</v>
      </c>
      <c r="N8" s="138"/>
      <c r="O8" s="139" t="s">
        <v>57</v>
      </c>
      <c r="P8" s="140">
        <v>2</v>
      </c>
      <c r="Q8" s="137"/>
      <c r="R8" s="141"/>
      <c r="S8" s="137" t="s">
        <v>57</v>
      </c>
      <c r="T8" s="138"/>
      <c r="U8" s="137" t="s">
        <v>57</v>
      </c>
      <c r="V8" s="138"/>
      <c r="W8" s="137" t="s">
        <v>57</v>
      </c>
      <c r="X8" s="138"/>
      <c r="Y8" s="139" t="s">
        <v>57</v>
      </c>
      <c r="Z8" s="140">
        <v>3</v>
      </c>
      <c r="AA8" s="137"/>
      <c r="AB8" s="138"/>
      <c r="AC8" s="137" t="s">
        <v>57</v>
      </c>
      <c r="AD8" s="138"/>
      <c r="AE8" s="137" t="s">
        <v>57</v>
      </c>
      <c r="AF8" s="138"/>
      <c r="AG8" s="137" t="s">
        <v>57</v>
      </c>
      <c r="AH8" s="138"/>
      <c r="AI8" s="139"/>
      <c r="AJ8" s="140">
        <v>4</v>
      </c>
      <c r="AK8" s="141"/>
      <c r="AL8" s="141"/>
      <c r="AM8" s="137" t="s">
        <v>57</v>
      </c>
      <c r="AN8" s="138"/>
      <c r="AO8" s="137" t="s">
        <v>57</v>
      </c>
      <c r="AP8" s="138"/>
      <c r="AQ8" s="137" t="s">
        <v>57</v>
      </c>
      <c r="AR8" s="142"/>
      <c r="AS8" s="143"/>
      <c r="AT8" s="144">
        <v>1</v>
      </c>
      <c r="AU8" s="304"/>
      <c r="AV8" s="304"/>
      <c r="AW8" s="421"/>
      <c r="AX8" s="142"/>
      <c r="AY8" s="138">
        <v>3</v>
      </c>
      <c r="AZ8" s="381"/>
      <c r="BA8" s="138">
        <v>4</v>
      </c>
      <c r="BB8" s="381"/>
      <c r="BC8" s="430">
        <v>2</v>
      </c>
      <c r="BD8" s="381" t="s">
        <v>57</v>
      </c>
      <c r="BE8" s="138">
        <v>1</v>
      </c>
      <c r="BF8" s="147"/>
      <c r="BG8" s="147" t="s">
        <v>57</v>
      </c>
      <c r="BH8" s="148"/>
      <c r="BI8" s="149"/>
      <c r="BJ8" s="484"/>
      <c r="BK8" s="479" t="s">
        <v>23</v>
      </c>
      <c r="BL8" s="682">
        <f>IF(Holdanmeldelse!L3&lt;&gt;0,Holdanmeldelse!L3,"")</f>
      </c>
      <c r="BM8" s="682"/>
      <c r="BN8" s="682"/>
      <c r="BO8" s="152"/>
    </row>
    <row r="9" spans="1:67" ht="21.75" customHeight="1" thickBot="1">
      <c r="A9" s="709"/>
      <c r="B9" s="134">
        <v>2</v>
      </c>
      <c r="C9" s="135" t="str">
        <f>IF(Holdanmeldelse!C11&lt;&gt;0,Holdanmeldelse!C11," ")</f>
        <v> </v>
      </c>
      <c r="D9" s="679" t="str">
        <f>IF(Holdanmeldelse!D11&lt;&gt;0,Holdanmeldelse!D11," ")</f>
        <v> </v>
      </c>
      <c r="E9" s="680"/>
      <c r="F9" s="680"/>
      <c r="G9" s="681"/>
      <c r="H9" s="136">
        <f>IF(Holdanmeldelse!H11&lt;&gt;0,Holdanmeldelse!H11," ")</f>
      </c>
      <c r="I9" s="137" t="s">
        <v>57</v>
      </c>
      <c r="J9" s="138"/>
      <c r="K9" s="137" t="s">
        <v>57</v>
      </c>
      <c r="L9" s="138"/>
      <c r="M9" s="139" t="s">
        <v>57</v>
      </c>
      <c r="N9" s="140">
        <v>1</v>
      </c>
      <c r="O9" s="137" t="s">
        <v>57</v>
      </c>
      <c r="P9" s="138"/>
      <c r="Q9" s="137"/>
      <c r="R9" s="142"/>
      <c r="S9" s="137" t="s">
        <v>57</v>
      </c>
      <c r="T9" s="138"/>
      <c r="U9" s="137" t="s">
        <v>57</v>
      </c>
      <c r="V9" s="138"/>
      <c r="W9" s="139" t="s">
        <v>57</v>
      </c>
      <c r="X9" s="140">
        <v>4</v>
      </c>
      <c r="Y9" s="137" t="s">
        <v>57</v>
      </c>
      <c r="Z9" s="138"/>
      <c r="AA9" s="142"/>
      <c r="AB9" s="142"/>
      <c r="AC9" s="137" t="s">
        <v>57</v>
      </c>
      <c r="AD9" s="138"/>
      <c r="AE9" s="137" t="s">
        <v>57</v>
      </c>
      <c r="AF9" s="138"/>
      <c r="AG9" s="139" t="s">
        <v>57</v>
      </c>
      <c r="AH9" s="140">
        <v>3</v>
      </c>
      <c r="AI9" s="137" t="s">
        <v>57</v>
      </c>
      <c r="AJ9" s="138"/>
      <c r="AK9" s="142"/>
      <c r="AL9" s="142"/>
      <c r="AM9" s="137" t="s">
        <v>57</v>
      </c>
      <c r="AN9" s="138"/>
      <c r="AO9" s="137" t="s">
        <v>57</v>
      </c>
      <c r="AP9" s="138"/>
      <c r="AQ9" s="139" t="s">
        <v>57</v>
      </c>
      <c r="AR9" s="140">
        <v>2</v>
      </c>
      <c r="AS9" s="141"/>
      <c r="AT9" s="141"/>
      <c r="AU9" s="418"/>
      <c r="AV9" s="304"/>
      <c r="AW9" s="421" t="s">
        <v>57</v>
      </c>
      <c r="AX9" s="142"/>
      <c r="AY9" s="138">
        <v>3</v>
      </c>
      <c r="AZ9" s="381"/>
      <c r="BA9" s="138">
        <v>4</v>
      </c>
      <c r="BB9" s="381"/>
      <c r="BC9" s="138">
        <v>2</v>
      </c>
      <c r="BD9" s="381" t="s">
        <v>57</v>
      </c>
      <c r="BE9" s="138">
        <v>1</v>
      </c>
      <c r="BF9" s="147"/>
      <c r="BG9" s="147" t="s">
        <v>127</v>
      </c>
      <c r="BH9" s="148"/>
      <c r="BI9" s="149"/>
      <c r="BJ9" s="484"/>
      <c r="BK9" s="150"/>
      <c r="BL9" s="155"/>
      <c r="BM9" s="156"/>
      <c r="BN9" s="156"/>
      <c r="BO9" s="152"/>
    </row>
    <row r="10" spans="1:67" ht="21.75" customHeight="1" thickBot="1">
      <c r="A10" s="709"/>
      <c r="B10" s="134">
        <v>3</v>
      </c>
      <c r="C10" s="135" t="str">
        <f>IF(Holdanmeldelse!C12&lt;&gt;0,Holdanmeldelse!C12," ")</f>
        <v> </v>
      </c>
      <c r="D10" s="679" t="str">
        <f>IF(Holdanmeldelse!D12&lt;&gt;0,Holdanmeldelse!D12," ")</f>
        <v> </v>
      </c>
      <c r="E10" s="680"/>
      <c r="F10" s="680"/>
      <c r="G10" s="681"/>
      <c r="H10" s="136">
        <f>IF(Holdanmeldelse!H12&lt;&gt;0,Holdanmeldelse!H12," ")</f>
      </c>
      <c r="I10" s="157" t="s">
        <v>57</v>
      </c>
      <c r="J10" s="158"/>
      <c r="K10" s="139" t="s">
        <v>57</v>
      </c>
      <c r="L10" s="140">
        <v>2</v>
      </c>
      <c r="M10" s="137" t="s">
        <v>57</v>
      </c>
      <c r="N10" s="138"/>
      <c r="O10" s="137" t="s">
        <v>57</v>
      </c>
      <c r="P10" s="138"/>
      <c r="Q10" s="137"/>
      <c r="R10" s="142"/>
      <c r="S10" s="157" t="s">
        <v>57</v>
      </c>
      <c r="T10" s="159"/>
      <c r="U10" s="139" t="s">
        <v>57</v>
      </c>
      <c r="V10" s="140">
        <v>1</v>
      </c>
      <c r="W10" s="137" t="s">
        <v>57</v>
      </c>
      <c r="X10" s="138"/>
      <c r="Y10" s="137" t="s">
        <v>57</v>
      </c>
      <c r="Z10" s="138"/>
      <c r="AA10" s="381"/>
      <c r="AB10" s="138"/>
      <c r="AC10" s="157" t="s">
        <v>57</v>
      </c>
      <c r="AD10" s="159"/>
      <c r="AE10" s="139" t="s">
        <v>57</v>
      </c>
      <c r="AF10" s="140">
        <v>4</v>
      </c>
      <c r="AG10" s="137" t="s">
        <v>57</v>
      </c>
      <c r="AH10" s="138"/>
      <c r="AI10" s="137" t="s">
        <v>57</v>
      </c>
      <c r="AJ10" s="138"/>
      <c r="AK10" s="160"/>
      <c r="AL10" s="160"/>
      <c r="AM10" s="139" t="s">
        <v>57</v>
      </c>
      <c r="AN10" s="140">
        <v>3</v>
      </c>
      <c r="AO10" s="157" t="s">
        <v>57</v>
      </c>
      <c r="AP10" s="159"/>
      <c r="AQ10" s="137" t="s">
        <v>57</v>
      </c>
      <c r="AR10" s="138"/>
      <c r="AS10" s="142"/>
      <c r="AT10" s="142"/>
      <c r="AU10" s="381"/>
      <c r="AV10" s="142"/>
      <c r="AW10" s="421" t="s">
        <v>57</v>
      </c>
      <c r="AX10" s="142"/>
      <c r="AY10" s="138">
        <v>3</v>
      </c>
      <c r="AZ10" s="381"/>
      <c r="BA10" s="138">
        <v>4</v>
      </c>
      <c r="BB10" s="381"/>
      <c r="BC10" s="138">
        <v>2</v>
      </c>
      <c r="BD10" s="381" t="s">
        <v>57</v>
      </c>
      <c r="BE10" s="138">
        <v>1</v>
      </c>
      <c r="BF10" s="147"/>
      <c r="BG10" s="147" t="s">
        <v>57</v>
      </c>
      <c r="BH10" s="148"/>
      <c r="BI10" s="149"/>
      <c r="BJ10" s="484"/>
      <c r="BK10" s="685" t="s">
        <v>128</v>
      </c>
      <c r="BL10" s="685"/>
      <c r="BM10" s="150"/>
      <c r="BN10" s="686"/>
      <c r="BO10" s="152"/>
    </row>
    <row r="11" spans="1:67" ht="21.75" customHeight="1" thickBot="1">
      <c r="A11" s="709"/>
      <c r="B11" s="134">
        <v>4</v>
      </c>
      <c r="C11" s="135" t="str">
        <f>IF(Holdanmeldelse!C13&lt;&gt;0,Holdanmeldelse!C13," ")</f>
        <v> </v>
      </c>
      <c r="D11" s="679" t="str">
        <f>IF(Holdanmeldelse!D13&lt;&gt;0,Holdanmeldelse!D13," ")</f>
        <v> </v>
      </c>
      <c r="E11" s="680"/>
      <c r="F11" s="680"/>
      <c r="G11" s="681"/>
      <c r="H11" s="136">
        <f>IF(Holdanmeldelse!H13&lt;&gt;0,Holdanmeldelse!H13," ")</f>
      </c>
      <c r="I11" s="161"/>
      <c r="J11" s="144">
        <v>3</v>
      </c>
      <c r="K11" s="162"/>
      <c r="L11" s="141"/>
      <c r="M11" s="137"/>
      <c r="N11" s="138"/>
      <c r="O11" s="137"/>
      <c r="P11" s="138"/>
      <c r="Q11" s="137"/>
      <c r="R11" s="160"/>
      <c r="S11" s="161"/>
      <c r="T11" s="144">
        <v>4</v>
      </c>
      <c r="U11" s="162"/>
      <c r="V11" s="141"/>
      <c r="W11" s="137"/>
      <c r="X11" s="138"/>
      <c r="Y11" s="137"/>
      <c r="Z11" s="138"/>
      <c r="AA11" s="160"/>
      <c r="AB11" s="160"/>
      <c r="AC11" s="161"/>
      <c r="AD11" s="144">
        <v>2</v>
      </c>
      <c r="AE11" s="162"/>
      <c r="AF11" s="141"/>
      <c r="AG11" s="137"/>
      <c r="AH11" s="138"/>
      <c r="AI11" s="137"/>
      <c r="AJ11" s="138"/>
      <c r="AK11" s="163"/>
      <c r="AL11" s="164"/>
      <c r="AM11" s="165"/>
      <c r="AN11" s="166"/>
      <c r="AO11" s="161"/>
      <c r="AP11" s="144">
        <v>1</v>
      </c>
      <c r="AQ11" s="145"/>
      <c r="AR11" s="138"/>
      <c r="AS11" s="381"/>
      <c r="AT11" s="138"/>
      <c r="AU11" s="158"/>
      <c r="AV11" s="158"/>
      <c r="AW11" s="421"/>
      <c r="AX11" s="142"/>
      <c r="AY11" s="138">
        <v>3</v>
      </c>
      <c r="AZ11" s="381"/>
      <c r="BA11" s="138">
        <v>4</v>
      </c>
      <c r="BB11" s="381"/>
      <c r="BC11" s="138">
        <v>2</v>
      </c>
      <c r="BD11" s="381"/>
      <c r="BE11" s="138">
        <v>1</v>
      </c>
      <c r="BF11" s="167"/>
      <c r="BG11" s="167"/>
      <c r="BH11" s="168"/>
      <c r="BI11" s="169"/>
      <c r="BJ11" s="484"/>
      <c r="BK11" s="479"/>
      <c r="BL11" s="170"/>
      <c r="BM11" s="150"/>
      <c r="BN11" s="687"/>
      <c r="BO11" s="152"/>
    </row>
    <row r="12" spans="1:67" ht="21.75" customHeight="1" thickBot="1">
      <c r="A12" s="709"/>
      <c r="B12" s="134">
        <v>5</v>
      </c>
      <c r="C12" s="135" t="str">
        <f>IF(Holdanmeldelse!C14&lt;&gt;0,Holdanmeldelse!C14," ")</f>
        <v> </v>
      </c>
      <c r="D12" s="679" t="str">
        <f>IF(Holdanmeldelse!D14&lt;&gt;0,Holdanmeldelse!D14," ")</f>
        <v> </v>
      </c>
      <c r="E12" s="680"/>
      <c r="F12" s="680"/>
      <c r="G12" s="681"/>
      <c r="H12" s="136">
        <f>IF(Holdanmeldelse!H14&lt;&gt;0,Holdanmeldelse!H14," ")</f>
      </c>
      <c r="I12" s="165"/>
      <c r="J12" s="171"/>
      <c r="K12" s="145" t="s">
        <v>57</v>
      </c>
      <c r="L12" s="138"/>
      <c r="M12" s="137" t="s">
        <v>57</v>
      </c>
      <c r="N12" s="138"/>
      <c r="O12" s="137" t="s">
        <v>57</v>
      </c>
      <c r="P12" s="142"/>
      <c r="Q12" s="161"/>
      <c r="R12" s="144">
        <v>1</v>
      </c>
      <c r="S12" s="172"/>
      <c r="T12" s="173"/>
      <c r="U12" s="145" t="s">
        <v>57</v>
      </c>
      <c r="V12" s="138"/>
      <c r="W12" s="137" t="s">
        <v>57</v>
      </c>
      <c r="X12" s="138"/>
      <c r="Y12" s="137" t="s">
        <v>57</v>
      </c>
      <c r="Z12" s="142"/>
      <c r="AA12" s="143"/>
      <c r="AB12" s="144">
        <v>3</v>
      </c>
      <c r="AC12" s="201"/>
      <c r="AD12" s="174"/>
      <c r="AE12" s="145" t="s">
        <v>57</v>
      </c>
      <c r="AF12" s="138"/>
      <c r="AG12" s="137" t="s">
        <v>57</v>
      </c>
      <c r="AH12" s="138"/>
      <c r="AI12" s="137" t="s">
        <v>57</v>
      </c>
      <c r="AJ12" s="142"/>
      <c r="AK12" s="143"/>
      <c r="AL12" s="144">
        <v>4</v>
      </c>
      <c r="AM12" s="145" t="s">
        <v>57</v>
      </c>
      <c r="AN12" s="142"/>
      <c r="AO12" s="153"/>
      <c r="AP12" s="174"/>
      <c r="AQ12" s="145" t="s">
        <v>57</v>
      </c>
      <c r="AR12" s="138"/>
      <c r="AS12" s="142"/>
      <c r="AT12" s="142"/>
      <c r="AU12" s="161" t="s">
        <v>57</v>
      </c>
      <c r="AV12" s="400">
        <v>2</v>
      </c>
      <c r="AW12" s="422"/>
      <c r="AX12" s="142"/>
      <c r="AY12" s="138">
        <v>3</v>
      </c>
      <c r="AZ12" s="381"/>
      <c r="BA12" s="138">
        <v>4</v>
      </c>
      <c r="BB12" s="381"/>
      <c r="BC12" s="138">
        <v>2</v>
      </c>
      <c r="BD12" s="381" t="s">
        <v>57</v>
      </c>
      <c r="BE12" s="138">
        <v>1</v>
      </c>
      <c r="BF12" s="167"/>
      <c r="BG12" s="175" t="s">
        <v>57</v>
      </c>
      <c r="BH12" s="176"/>
      <c r="BI12" s="177"/>
      <c r="BJ12" s="484"/>
      <c r="BK12" s="178"/>
      <c r="BL12" s="150"/>
      <c r="BM12" s="150"/>
      <c r="BN12" s="688"/>
      <c r="BO12" s="152"/>
    </row>
    <row r="13" spans="1:67" ht="20.25" customHeight="1">
      <c r="A13" s="709"/>
      <c r="B13" s="179"/>
      <c r="C13" s="135" t="str">
        <f>IF(Holdanmeldelse!C15&lt;&gt;0,Holdanmeldelse!C15," ")</f>
        <v> </v>
      </c>
      <c r="D13" s="701" t="str">
        <f>IF(Holdanmeldelse!D15&lt;&gt;0,Holdanmeldelse!D15," ")</f>
        <v> </v>
      </c>
      <c r="E13" s="701"/>
      <c r="F13" s="701"/>
      <c r="G13" s="701"/>
      <c r="H13" s="180"/>
      <c r="I13" s="661"/>
      <c r="J13" s="662"/>
      <c r="K13" s="666"/>
      <c r="L13" s="667"/>
      <c r="M13" s="697"/>
      <c r="N13" s="698"/>
      <c r="O13" s="697"/>
      <c r="P13" s="698"/>
      <c r="Q13" s="668"/>
      <c r="R13" s="669"/>
      <c r="S13" s="661"/>
      <c r="T13" s="662"/>
      <c r="U13" s="666"/>
      <c r="V13" s="667"/>
      <c r="W13" s="666"/>
      <c r="X13" s="667"/>
      <c r="Y13" s="666"/>
      <c r="Z13" s="667"/>
      <c r="AA13" s="657"/>
      <c r="AB13" s="658"/>
      <c r="AC13" s="661"/>
      <c r="AD13" s="662"/>
      <c r="AE13" s="666"/>
      <c r="AF13" s="667"/>
      <c r="AG13" s="666"/>
      <c r="AH13" s="667"/>
      <c r="AI13" s="666"/>
      <c r="AJ13" s="667"/>
      <c r="AK13" s="668"/>
      <c r="AL13" s="669"/>
      <c r="AM13" s="666"/>
      <c r="AN13" s="667"/>
      <c r="AO13" s="661"/>
      <c r="AP13" s="662"/>
      <c r="AQ13" s="666"/>
      <c r="AR13" s="667"/>
      <c r="AS13" s="706"/>
      <c r="AT13" s="707"/>
      <c r="AU13" s="668"/>
      <c r="AV13" s="669"/>
      <c r="AW13" s="661"/>
      <c r="AX13" s="666"/>
      <c r="AY13" s="667"/>
      <c r="AZ13" s="666"/>
      <c r="BA13" s="667"/>
      <c r="BB13" s="666"/>
      <c r="BC13" s="667"/>
      <c r="BD13" s="689"/>
      <c r="BE13" s="690"/>
      <c r="BF13" s="182" t="s">
        <v>129</v>
      </c>
      <c r="BG13" s="183"/>
      <c r="BH13" s="693"/>
      <c r="BI13" s="694"/>
      <c r="BJ13" s="485"/>
      <c r="BK13" s="150"/>
      <c r="BL13" s="150"/>
      <c r="BM13" s="150"/>
      <c r="BN13" s="184" t="s">
        <v>130</v>
      </c>
      <c r="BO13" s="152"/>
    </row>
    <row r="14" spans="1:67" ht="15.75" customHeight="1" thickBot="1">
      <c r="A14" s="710"/>
      <c r="B14" s="702"/>
      <c r="C14" s="703"/>
      <c r="D14" s="704" t="s">
        <v>43</v>
      </c>
      <c r="E14" s="705"/>
      <c r="F14" s="705"/>
      <c r="G14" s="705"/>
      <c r="H14" s="185" t="s">
        <v>131</v>
      </c>
      <c r="I14" s="659"/>
      <c r="J14" s="660"/>
      <c r="K14" s="659"/>
      <c r="L14" s="660"/>
      <c r="M14" s="699"/>
      <c r="N14" s="700"/>
      <c r="O14" s="699"/>
      <c r="P14" s="700"/>
      <c r="Q14" s="670"/>
      <c r="R14" s="671"/>
      <c r="S14" s="659"/>
      <c r="T14" s="660"/>
      <c r="U14" s="659"/>
      <c r="V14" s="660"/>
      <c r="W14" s="659"/>
      <c r="X14" s="660"/>
      <c r="Y14" s="659"/>
      <c r="Z14" s="660"/>
      <c r="AA14" s="659"/>
      <c r="AB14" s="660"/>
      <c r="AC14" s="659"/>
      <c r="AD14" s="660"/>
      <c r="AE14" s="659"/>
      <c r="AF14" s="660"/>
      <c r="AG14" s="659"/>
      <c r="AH14" s="660"/>
      <c r="AI14" s="659"/>
      <c r="AJ14" s="660"/>
      <c r="AK14" s="670"/>
      <c r="AL14" s="671"/>
      <c r="AM14" s="659"/>
      <c r="AN14" s="660"/>
      <c r="AO14" s="659"/>
      <c r="AP14" s="660"/>
      <c r="AQ14" s="659"/>
      <c r="AR14" s="660"/>
      <c r="AS14" s="670"/>
      <c r="AT14" s="671"/>
      <c r="AU14" s="670"/>
      <c r="AV14" s="671"/>
      <c r="AW14" s="659"/>
      <c r="AX14" s="659"/>
      <c r="AY14" s="660"/>
      <c r="AZ14" s="659"/>
      <c r="BA14" s="660"/>
      <c r="BB14" s="659"/>
      <c r="BC14" s="660"/>
      <c r="BD14" s="691"/>
      <c r="BE14" s="692"/>
      <c r="BF14" s="186" t="s">
        <v>132</v>
      </c>
      <c r="BG14" s="187"/>
      <c r="BH14" s="695"/>
      <c r="BI14" s="696"/>
      <c r="BJ14" s="486"/>
      <c r="BK14" s="188"/>
      <c r="BL14" s="188"/>
      <c r="BM14" s="188"/>
      <c r="BN14" s="189" t="s">
        <v>133</v>
      </c>
      <c r="BO14" s="190"/>
    </row>
    <row r="15" spans="1:67" ht="7.5" customHeight="1" thickBot="1">
      <c r="A15" s="191"/>
      <c r="B15" s="192"/>
      <c r="C15" s="193"/>
      <c r="D15" s="193"/>
      <c r="E15" s="193"/>
      <c r="F15" s="193"/>
      <c r="G15" s="193"/>
      <c r="H15" s="193"/>
      <c r="I15" s="193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391"/>
      <c r="AB15" s="391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391"/>
      <c r="AV15" s="391"/>
      <c r="AW15" s="192"/>
      <c r="AX15" s="391"/>
      <c r="AY15" s="391"/>
      <c r="AZ15" s="391"/>
      <c r="BA15" s="391"/>
      <c r="BB15" s="391"/>
      <c r="BC15" s="391"/>
      <c r="BD15" s="192"/>
      <c r="BE15" s="192"/>
      <c r="BF15" s="192"/>
      <c r="BG15" s="192"/>
      <c r="BH15" s="192"/>
      <c r="BI15" s="192"/>
      <c r="BJ15" s="192"/>
      <c r="BK15" s="122"/>
      <c r="BL15" s="122"/>
      <c r="BM15" s="122"/>
      <c r="BN15" s="122"/>
      <c r="BO15" s="122"/>
    </row>
    <row r="16" spans="1:67" ht="18" customHeight="1" thickBot="1">
      <c r="A16" s="708" t="s">
        <v>134</v>
      </c>
      <c r="B16" s="123"/>
      <c r="C16" s="124" t="s">
        <v>38</v>
      </c>
      <c r="D16" s="125"/>
      <c r="E16" s="683" t="s">
        <v>33</v>
      </c>
      <c r="F16" s="683"/>
      <c r="G16" s="684"/>
      <c r="H16" s="126" t="s">
        <v>34</v>
      </c>
      <c r="I16" s="665">
        <v>1</v>
      </c>
      <c r="J16" s="664"/>
      <c r="K16" s="665">
        <v>2</v>
      </c>
      <c r="L16" s="664"/>
      <c r="M16" s="665">
        <v>3</v>
      </c>
      <c r="N16" s="664"/>
      <c r="O16" s="673">
        <v>4</v>
      </c>
      <c r="P16" s="674"/>
      <c r="Q16" s="665">
        <v>5</v>
      </c>
      <c r="R16" s="664"/>
      <c r="S16" s="673">
        <v>6</v>
      </c>
      <c r="T16" s="674"/>
      <c r="U16" s="665">
        <v>7</v>
      </c>
      <c r="V16" s="664"/>
      <c r="W16" s="665">
        <v>8</v>
      </c>
      <c r="X16" s="664"/>
      <c r="Y16" s="673">
        <v>9</v>
      </c>
      <c r="Z16" s="674"/>
      <c r="AA16" s="665">
        <v>10</v>
      </c>
      <c r="AB16" s="664"/>
      <c r="AC16" s="673">
        <v>11</v>
      </c>
      <c r="AD16" s="674"/>
      <c r="AE16" s="665">
        <v>12</v>
      </c>
      <c r="AF16" s="664"/>
      <c r="AG16" s="665">
        <v>13</v>
      </c>
      <c r="AH16" s="664"/>
      <c r="AI16" s="673">
        <v>14</v>
      </c>
      <c r="AJ16" s="674"/>
      <c r="AK16" s="665">
        <v>15</v>
      </c>
      <c r="AL16" s="664"/>
      <c r="AM16" s="673">
        <v>16</v>
      </c>
      <c r="AN16" s="674"/>
      <c r="AO16" s="665">
        <v>17</v>
      </c>
      <c r="AP16" s="664"/>
      <c r="AQ16" s="665">
        <v>18</v>
      </c>
      <c r="AR16" s="664"/>
      <c r="AS16" s="673">
        <v>19</v>
      </c>
      <c r="AT16" s="674"/>
      <c r="AU16" s="665">
        <v>20</v>
      </c>
      <c r="AV16" s="675"/>
      <c r="AW16" s="423" t="s">
        <v>125</v>
      </c>
      <c r="AX16" s="675">
        <v>21</v>
      </c>
      <c r="AY16" s="664"/>
      <c r="AZ16" s="665">
        <v>22</v>
      </c>
      <c r="BA16" s="664"/>
      <c r="BB16" s="665">
        <v>23</v>
      </c>
      <c r="BC16" s="672"/>
      <c r="BD16" s="711">
        <v>24</v>
      </c>
      <c r="BE16" s="712"/>
      <c r="BF16" s="392" t="s">
        <v>125</v>
      </c>
      <c r="BG16" s="128" t="s">
        <v>126</v>
      </c>
      <c r="BH16" s="129">
        <v>25</v>
      </c>
      <c r="BI16" s="130">
        <v>26</v>
      </c>
      <c r="BJ16" s="131"/>
      <c r="BK16" s="132" t="s">
        <v>24</v>
      </c>
      <c r="BL16" s="682" t="str">
        <f>IF(Holdanmeldelse!N4&lt;&gt;0,Holdanmeldelse!N4," ")</f>
        <v> </v>
      </c>
      <c r="BM16" s="682"/>
      <c r="BN16" s="682"/>
      <c r="BO16" s="133"/>
    </row>
    <row r="17" spans="1:67" ht="21.75" customHeight="1" thickBot="1">
      <c r="A17" s="709"/>
      <c r="B17" s="134">
        <v>1</v>
      </c>
      <c r="C17" s="135" t="str">
        <f>IF(Holdanmeldelse!M10&lt;&gt;0,Holdanmeldelse!M10," ")</f>
        <v> </v>
      </c>
      <c r="D17" s="679" t="str">
        <f>IF(Holdanmeldelse!N10&lt;&gt;0,Holdanmeldelse!N10," ")</f>
        <v> </v>
      </c>
      <c r="E17" s="680"/>
      <c r="F17" s="680"/>
      <c r="G17" s="681"/>
      <c r="H17" s="136">
        <f>IF(Holdanmeldelse!R10&lt;&gt;0,Holdanmeldelse!R10," ")</f>
      </c>
      <c r="I17" s="139" t="s">
        <v>57</v>
      </c>
      <c r="J17" s="140">
        <v>2</v>
      </c>
      <c r="K17" s="137" t="s">
        <v>57</v>
      </c>
      <c r="L17" s="138"/>
      <c r="M17" s="137" t="s">
        <v>57</v>
      </c>
      <c r="N17" s="138"/>
      <c r="O17" s="137" t="s">
        <v>57</v>
      </c>
      <c r="P17" s="138"/>
      <c r="Q17" s="142"/>
      <c r="R17" s="142"/>
      <c r="S17" s="137" t="s">
        <v>57</v>
      </c>
      <c r="T17" s="138"/>
      <c r="U17" s="139" t="s">
        <v>57</v>
      </c>
      <c r="V17" s="140">
        <v>4</v>
      </c>
      <c r="W17" s="137" t="s">
        <v>57</v>
      </c>
      <c r="X17" s="138"/>
      <c r="Y17" s="137" t="s">
        <v>57</v>
      </c>
      <c r="Z17" s="138"/>
      <c r="AA17" s="142"/>
      <c r="AB17" s="142"/>
      <c r="AC17" s="137" t="s">
        <v>57</v>
      </c>
      <c r="AD17" s="138"/>
      <c r="AE17" s="137" t="s">
        <v>57</v>
      </c>
      <c r="AF17" s="138"/>
      <c r="AG17" s="139" t="s">
        <v>57</v>
      </c>
      <c r="AH17" s="140">
        <v>1</v>
      </c>
      <c r="AI17" s="137" t="s">
        <v>57</v>
      </c>
      <c r="AJ17" s="138"/>
      <c r="AK17" s="142"/>
      <c r="AL17" s="142"/>
      <c r="AM17" s="137" t="s">
        <v>57</v>
      </c>
      <c r="AN17" s="138"/>
      <c r="AO17" s="137" t="s">
        <v>57</v>
      </c>
      <c r="AP17" s="138"/>
      <c r="AQ17" s="137" t="s">
        <v>57</v>
      </c>
      <c r="AR17" s="142"/>
      <c r="AS17" s="143"/>
      <c r="AT17" s="144">
        <v>3</v>
      </c>
      <c r="AU17" s="304"/>
      <c r="AV17" s="142"/>
      <c r="AW17" s="426"/>
      <c r="AX17" s="142"/>
      <c r="AY17" s="138">
        <v>4</v>
      </c>
      <c r="AZ17" s="381"/>
      <c r="BA17" s="138">
        <v>1</v>
      </c>
      <c r="BB17" s="381"/>
      <c r="BC17" s="377">
        <v>3</v>
      </c>
      <c r="BD17" s="137" t="s">
        <v>57</v>
      </c>
      <c r="BE17" s="439">
        <v>2</v>
      </c>
      <c r="BF17" s="146"/>
      <c r="BG17" s="147" t="s">
        <v>57</v>
      </c>
      <c r="BH17" s="194"/>
      <c r="BI17" s="195"/>
      <c r="BJ17" s="150"/>
      <c r="BK17" s="151" t="s">
        <v>23</v>
      </c>
      <c r="BL17" s="682">
        <f>IF(Holdanmeldelse!L4&lt;&gt;0,Holdanmeldelse!L4,"")</f>
      </c>
      <c r="BM17" s="682"/>
      <c r="BN17" s="682"/>
      <c r="BO17" s="152"/>
    </row>
    <row r="18" spans="1:67" ht="21.75" customHeight="1" thickBot="1">
      <c r="A18" s="709"/>
      <c r="B18" s="134">
        <v>2</v>
      </c>
      <c r="C18" s="135" t="str">
        <f>IF(Holdanmeldelse!M11&lt;&gt;0,Holdanmeldelse!M11," ")</f>
        <v> </v>
      </c>
      <c r="D18" s="679" t="str">
        <f>IF(Holdanmeldelse!N11&lt;&gt;0,Holdanmeldelse!N11," ")</f>
        <v> </v>
      </c>
      <c r="E18" s="680"/>
      <c r="F18" s="680"/>
      <c r="G18" s="681"/>
      <c r="H18" s="136">
        <f>IF(Holdanmeldelse!R11&lt;&gt;0,Holdanmeldelse!R11," ")</f>
      </c>
      <c r="I18" s="137" t="s">
        <v>57</v>
      </c>
      <c r="J18" s="138"/>
      <c r="K18" s="139" t="s">
        <v>57</v>
      </c>
      <c r="L18" s="140">
        <v>1</v>
      </c>
      <c r="M18" s="137" t="s">
        <v>57</v>
      </c>
      <c r="N18" s="138"/>
      <c r="O18" s="137" t="s">
        <v>57</v>
      </c>
      <c r="P18" s="138"/>
      <c r="Q18" s="160"/>
      <c r="R18" s="160"/>
      <c r="S18" s="139" t="s">
        <v>57</v>
      </c>
      <c r="T18" s="140">
        <v>3</v>
      </c>
      <c r="U18" s="137" t="s">
        <v>57</v>
      </c>
      <c r="V18" s="138"/>
      <c r="W18" s="137" t="s">
        <v>57</v>
      </c>
      <c r="X18" s="138"/>
      <c r="Y18" s="137" t="s">
        <v>57</v>
      </c>
      <c r="Z18" s="138"/>
      <c r="AA18" s="142"/>
      <c r="AB18" s="142"/>
      <c r="AC18" s="137" t="s">
        <v>57</v>
      </c>
      <c r="AD18" s="138"/>
      <c r="AE18" s="137" t="s">
        <v>57</v>
      </c>
      <c r="AF18" s="138"/>
      <c r="AG18" s="137" t="s">
        <v>57</v>
      </c>
      <c r="AH18" s="138"/>
      <c r="AI18" s="139" t="s">
        <v>57</v>
      </c>
      <c r="AJ18" s="140">
        <v>2</v>
      </c>
      <c r="AK18" s="141"/>
      <c r="AL18" s="141"/>
      <c r="AM18" s="137" t="s">
        <v>57</v>
      </c>
      <c r="AN18" s="138"/>
      <c r="AO18" s="137" t="s">
        <v>57</v>
      </c>
      <c r="AP18" s="138"/>
      <c r="AQ18" s="139" t="s">
        <v>57</v>
      </c>
      <c r="AR18" s="212">
        <v>4</v>
      </c>
      <c r="AS18" s="428"/>
      <c r="AT18" s="429"/>
      <c r="AU18" s="141"/>
      <c r="AV18" s="141"/>
      <c r="AW18" s="427" t="s">
        <v>57</v>
      </c>
      <c r="AX18" s="201"/>
      <c r="AY18" s="435">
        <v>4</v>
      </c>
      <c r="AZ18" s="153"/>
      <c r="BA18" s="435">
        <v>1</v>
      </c>
      <c r="BB18" s="153"/>
      <c r="BC18" s="443">
        <v>3</v>
      </c>
      <c r="BD18" s="137" t="s">
        <v>57</v>
      </c>
      <c r="BE18" s="440">
        <v>2</v>
      </c>
      <c r="BF18" s="146"/>
      <c r="BG18" s="196" t="s">
        <v>127</v>
      </c>
      <c r="BH18" s="134"/>
      <c r="BI18" s="195"/>
      <c r="BJ18" s="150"/>
      <c r="BK18" s="150"/>
      <c r="BL18" s="155"/>
      <c r="BM18" s="156"/>
      <c r="BN18" s="156"/>
      <c r="BO18" s="152"/>
    </row>
    <row r="19" spans="1:67" ht="21.75" customHeight="1" thickBot="1">
      <c r="A19" s="709"/>
      <c r="B19" s="134">
        <v>3</v>
      </c>
      <c r="C19" s="135" t="str">
        <f>IF(Holdanmeldelse!M12&lt;&gt;0,Holdanmeldelse!M12," ")</f>
        <v> </v>
      </c>
      <c r="D19" s="679" t="str">
        <f>IF(Holdanmeldelse!N12&lt;&gt;0,Holdanmeldelse!N12," ")</f>
        <v> </v>
      </c>
      <c r="E19" s="680"/>
      <c r="F19" s="680"/>
      <c r="G19" s="681"/>
      <c r="H19" s="136">
        <f>IF(Holdanmeldelse!R12&lt;&gt;0,Holdanmeldelse!R12," ")</f>
      </c>
      <c r="I19" s="137" t="s">
        <v>57</v>
      </c>
      <c r="J19" s="138"/>
      <c r="K19" s="137" t="s">
        <v>57</v>
      </c>
      <c r="L19" s="138"/>
      <c r="M19" s="157" t="s">
        <v>57</v>
      </c>
      <c r="N19" s="159"/>
      <c r="O19" s="139" t="s">
        <v>57</v>
      </c>
      <c r="P19" s="140">
        <v>1</v>
      </c>
      <c r="Q19" s="197"/>
      <c r="R19" s="174"/>
      <c r="S19" s="137" t="s">
        <v>57</v>
      </c>
      <c r="T19" s="138"/>
      <c r="U19" s="137" t="s">
        <v>57</v>
      </c>
      <c r="V19" s="138"/>
      <c r="W19" s="139" t="s">
        <v>57</v>
      </c>
      <c r="X19" s="140">
        <v>3</v>
      </c>
      <c r="Y19" s="157" t="s">
        <v>57</v>
      </c>
      <c r="Z19" s="159"/>
      <c r="AA19" s="158"/>
      <c r="AB19" s="158"/>
      <c r="AC19" s="157" t="s">
        <v>57</v>
      </c>
      <c r="AD19" s="159"/>
      <c r="AE19" s="139" t="s">
        <v>57</v>
      </c>
      <c r="AF19" s="140">
        <v>2</v>
      </c>
      <c r="AG19" s="137" t="s">
        <v>57</v>
      </c>
      <c r="AH19" s="138"/>
      <c r="AI19" s="137" t="s">
        <v>57</v>
      </c>
      <c r="AJ19" s="138"/>
      <c r="AK19" s="142"/>
      <c r="AL19" s="142"/>
      <c r="AM19" s="157" t="s">
        <v>57</v>
      </c>
      <c r="AN19" s="159"/>
      <c r="AO19" s="139" t="s">
        <v>57</v>
      </c>
      <c r="AP19" s="140">
        <v>4</v>
      </c>
      <c r="AQ19" s="137" t="s">
        <v>57</v>
      </c>
      <c r="AR19" s="142"/>
      <c r="AS19" s="381"/>
      <c r="AT19" s="138"/>
      <c r="AU19" s="142"/>
      <c r="AV19" s="142"/>
      <c r="AW19" s="421" t="s">
        <v>57</v>
      </c>
      <c r="AX19" s="419"/>
      <c r="AY19" s="445">
        <v>4</v>
      </c>
      <c r="AZ19" s="137"/>
      <c r="BA19" s="434">
        <v>1</v>
      </c>
      <c r="BB19" s="137"/>
      <c r="BC19" s="444">
        <v>3</v>
      </c>
      <c r="BD19" s="137" t="s">
        <v>57</v>
      </c>
      <c r="BE19" s="440">
        <v>2</v>
      </c>
      <c r="BF19" s="146"/>
      <c r="BG19" s="147" t="s">
        <v>57</v>
      </c>
      <c r="BH19" s="194"/>
      <c r="BI19" s="195"/>
      <c r="BJ19" s="150"/>
      <c r="BK19" s="685" t="s">
        <v>128</v>
      </c>
      <c r="BL19" s="685"/>
      <c r="BM19" s="150"/>
      <c r="BN19" s="686" t="s">
        <v>57</v>
      </c>
      <c r="BO19" s="152"/>
    </row>
    <row r="20" spans="1:67" ht="21.75" customHeight="1" thickBot="1">
      <c r="A20" s="709"/>
      <c r="B20" s="134">
        <v>4</v>
      </c>
      <c r="C20" s="135" t="str">
        <f>IF(Holdanmeldelse!M13&lt;&gt;0,Holdanmeldelse!M13," ")</f>
        <v> </v>
      </c>
      <c r="D20" s="679" t="str">
        <f>IF(Holdanmeldelse!N13&lt;&gt;0,Holdanmeldelse!N13," ")</f>
        <v> </v>
      </c>
      <c r="E20" s="680"/>
      <c r="F20" s="680"/>
      <c r="G20" s="681"/>
      <c r="H20" s="136">
        <f>IF(Holdanmeldelse!R13&lt;&gt;0,Holdanmeldelse!R13," ")</f>
      </c>
      <c r="I20" s="137"/>
      <c r="J20" s="138"/>
      <c r="K20" s="137"/>
      <c r="L20" s="142"/>
      <c r="M20" s="161"/>
      <c r="N20" s="144">
        <v>3</v>
      </c>
      <c r="O20" s="198"/>
      <c r="P20" s="171"/>
      <c r="Q20" s="141"/>
      <c r="R20" s="141"/>
      <c r="S20" s="137"/>
      <c r="T20" s="138"/>
      <c r="U20" s="137"/>
      <c r="V20" s="138"/>
      <c r="W20" s="165"/>
      <c r="X20" s="166"/>
      <c r="Y20" s="161"/>
      <c r="Z20" s="144">
        <v>4</v>
      </c>
      <c r="AA20" s="142"/>
      <c r="AB20" s="158"/>
      <c r="AC20" s="161"/>
      <c r="AD20" s="144">
        <v>1</v>
      </c>
      <c r="AE20" s="162"/>
      <c r="AF20" s="141"/>
      <c r="AG20" s="137"/>
      <c r="AH20" s="138"/>
      <c r="AI20" s="137"/>
      <c r="AJ20" s="138"/>
      <c r="AK20" s="160"/>
      <c r="AL20" s="160"/>
      <c r="AM20" s="161"/>
      <c r="AN20" s="144">
        <v>2</v>
      </c>
      <c r="AO20" s="162"/>
      <c r="AP20" s="141"/>
      <c r="AQ20" s="137"/>
      <c r="AR20" s="142"/>
      <c r="AS20" s="381"/>
      <c r="AT20" s="138"/>
      <c r="AU20" s="158"/>
      <c r="AV20" s="158"/>
      <c r="AW20" s="421"/>
      <c r="AX20" s="145"/>
      <c r="AY20" s="446">
        <v>4</v>
      </c>
      <c r="AZ20" s="145"/>
      <c r="BA20" s="434">
        <v>1</v>
      </c>
      <c r="BB20" s="137"/>
      <c r="BC20" s="444">
        <v>3</v>
      </c>
      <c r="BD20" s="137"/>
      <c r="BE20" s="440">
        <v>2</v>
      </c>
      <c r="BF20" s="431"/>
      <c r="BG20" s="167"/>
      <c r="BH20" s="199"/>
      <c r="BI20" s="200"/>
      <c r="BJ20" s="150"/>
      <c r="BK20" s="151"/>
      <c r="BL20" s="170"/>
      <c r="BM20" s="150"/>
      <c r="BN20" s="687"/>
      <c r="BO20" s="152"/>
    </row>
    <row r="21" spans="1:67" ht="21.75" customHeight="1" thickBot="1">
      <c r="A21" s="709"/>
      <c r="B21" s="134">
        <v>5</v>
      </c>
      <c r="C21" s="135" t="str">
        <f>IF(Holdanmeldelse!M14&lt;&gt;0,Holdanmeldelse!M14," ")</f>
        <v> </v>
      </c>
      <c r="D21" s="679" t="str">
        <f>IF(Holdanmeldelse!N14&lt;&gt;0,Holdanmeldelse!N14," ")</f>
        <v> </v>
      </c>
      <c r="E21" s="680"/>
      <c r="F21" s="680"/>
      <c r="G21" s="681"/>
      <c r="H21" s="136" t="str">
        <f>IF(Holdanmeldelse!R14&lt;&gt;0,Holdanmeldelse!R14," ")</f>
        <v> </v>
      </c>
      <c r="I21" s="137" t="s">
        <v>57</v>
      </c>
      <c r="J21" s="138"/>
      <c r="K21" s="137" t="s">
        <v>57</v>
      </c>
      <c r="L21" s="142"/>
      <c r="M21" s="153"/>
      <c r="N21" s="174"/>
      <c r="O21" s="145" t="s">
        <v>57</v>
      </c>
      <c r="P21" s="142"/>
      <c r="Q21" s="143"/>
      <c r="R21" s="144">
        <v>2</v>
      </c>
      <c r="S21" s="145" t="s">
        <v>57</v>
      </c>
      <c r="T21" s="138"/>
      <c r="U21" s="137" t="s">
        <v>57</v>
      </c>
      <c r="V21" s="138"/>
      <c r="W21" s="137" t="s">
        <v>57</v>
      </c>
      <c r="X21" s="142"/>
      <c r="Y21" s="153"/>
      <c r="Z21" s="414"/>
      <c r="AA21" s="143"/>
      <c r="AB21" s="144">
        <v>4</v>
      </c>
      <c r="AC21" s="201"/>
      <c r="AD21" s="174"/>
      <c r="AE21" s="145" t="s">
        <v>57</v>
      </c>
      <c r="AF21" s="138"/>
      <c r="AG21" s="137" t="s">
        <v>57</v>
      </c>
      <c r="AH21" s="138"/>
      <c r="AI21" s="137" t="s">
        <v>57</v>
      </c>
      <c r="AJ21" s="142"/>
      <c r="AK21" s="143"/>
      <c r="AL21" s="144">
        <v>3</v>
      </c>
      <c r="AM21" s="201"/>
      <c r="AN21" s="174"/>
      <c r="AO21" s="145" t="s">
        <v>57</v>
      </c>
      <c r="AP21" s="138"/>
      <c r="AQ21" s="137" t="s">
        <v>57</v>
      </c>
      <c r="AR21" s="142"/>
      <c r="AS21" s="381"/>
      <c r="AT21" s="142"/>
      <c r="AU21" s="143"/>
      <c r="AV21" s="144">
        <v>1</v>
      </c>
      <c r="AW21" s="425" t="s">
        <v>57</v>
      </c>
      <c r="AX21" s="201"/>
      <c r="AY21" s="435">
        <v>4</v>
      </c>
      <c r="AZ21" s="137"/>
      <c r="BA21" s="434">
        <v>1</v>
      </c>
      <c r="BB21" s="137"/>
      <c r="BC21" s="444">
        <v>3</v>
      </c>
      <c r="BD21" s="153" t="s">
        <v>57</v>
      </c>
      <c r="BE21" s="441">
        <v>2</v>
      </c>
      <c r="BF21" s="431"/>
      <c r="BG21" s="167" t="s">
        <v>57</v>
      </c>
      <c r="BH21" s="199"/>
      <c r="BI21" s="202"/>
      <c r="BJ21" s="150"/>
      <c r="BK21" s="178" t="s">
        <v>57</v>
      </c>
      <c r="BL21" s="150"/>
      <c r="BM21" s="150"/>
      <c r="BN21" s="688"/>
      <c r="BO21" s="152"/>
    </row>
    <row r="22" spans="1:67" ht="20.25" customHeight="1">
      <c r="A22" s="709"/>
      <c r="B22" s="179"/>
      <c r="C22" s="135" t="str">
        <f>IF(Holdanmeldelse!M15&lt;&gt;0,Holdanmeldelse!M15," ")</f>
        <v> </v>
      </c>
      <c r="D22" s="701" t="str">
        <f>IF(Holdanmeldelse!N15&lt;&gt;0,Holdanmeldelse!N15," ")</f>
        <v> </v>
      </c>
      <c r="E22" s="701"/>
      <c r="F22" s="701"/>
      <c r="G22" s="701"/>
      <c r="H22" s="180"/>
      <c r="I22" s="666"/>
      <c r="J22" s="667"/>
      <c r="K22" s="666"/>
      <c r="L22" s="667"/>
      <c r="M22" s="661"/>
      <c r="N22" s="662"/>
      <c r="O22" s="666"/>
      <c r="P22" s="667"/>
      <c r="Q22" s="661"/>
      <c r="R22" s="662"/>
      <c r="S22" s="666"/>
      <c r="T22" s="667"/>
      <c r="U22" s="666"/>
      <c r="V22" s="667"/>
      <c r="W22" s="666"/>
      <c r="X22" s="667"/>
      <c r="Y22" s="661"/>
      <c r="Z22" s="662"/>
      <c r="AA22" s="657"/>
      <c r="AB22" s="658"/>
      <c r="AC22" s="661"/>
      <c r="AD22" s="662"/>
      <c r="AE22" s="666"/>
      <c r="AF22" s="667"/>
      <c r="AG22" s="666"/>
      <c r="AH22" s="667"/>
      <c r="AI22" s="666"/>
      <c r="AJ22" s="667"/>
      <c r="AK22" s="661"/>
      <c r="AL22" s="662"/>
      <c r="AM22" s="661"/>
      <c r="AN22" s="662"/>
      <c r="AO22" s="666"/>
      <c r="AP22" s="667"/>
      <c r="AQ22" s="666"/>
      <c r="AR22" s="667"/>
      <c r="AS22" s="666"/>
      <c r="AT22" s="667"/>
      <c r="AU22" s="657"/>
      <c r="AV22" s="658"/>
      <c r="AW22" s="713"/>
      <c r="AX22" s="666"/>
      <c r="AY22" s="667"/>
      <c r="AZ22" s="666"/>
      <c r="BA22" s="667"/>
      <c r="BB22" s="666"/>
      <c r="BC22" s="667"/>
      <c r="BD22" s="452"/>
      <c r="BE22" s="453"/>
      <c r="BF22" s="182" t="s">
        <v>129</v>
      </c>
      <c r="BG22" s="183"/>
      <c r="BH22" s="693"/>
      <c r="BI22" s="694"/>
      <c r="BJ22" s="204"/>
      <c r="BK22" s="150"/>
      <c r="BL22" s="150"/>
      <c r="BM22" s="150"/>
      <c r="BN22" s="184" t="s">
        <v>130</v>
      </c>
      <c r="BO22" s="152"/>
    </row>
    <row r="23" spans="1:67" ht="15.75" customHeight="1" thickBot="1">
      <c r="A23" s="710"/>
      <c r="B23" s="702"/>
      <c r="C23" s="703"/>
      <c r="D23" s="704" t="s">
        <v>43</v>
      </c>
      <c r="E23" s="705"/>
      <c r="F23" s="705"/>
      <c r="G23" s="705"/>
      <c r="H23" s="185" t="s">
        <v>131</v>
      </c>
      <c r="I23" s="659"/>
      <c r="J23" s="660"/>
      <c r="K23" s="659"/>
      <c r="L23" s="660"/>
      <c r="M23" s="659"/>
      <c r="N23" s="660"/>
      <c r="O23" s="659"/>
      <c r="P23" s="660"/>
      <c r="Q23" s="659"/>
      <c r="R23" s="660"/>
      <c r="S23" s="659"/>
      <c r="T23" s="660"/>
      <c r="U23" s="659"/>
      <c r="V23" s="660"/>
      <c r="W23" s="659"/>
      <c r="X23" s="660"/>
      <c r="Y23" s="659"/>
      <c r="Z23" s="660"/>
      <c r="AA23" s="659"/>
      <c r="AB23" s="660"/>
      <c r="AC23" s="659"/>
      <c r="AD23" s="660"/>
      <c r="AE23" s="659"/>
      <c r="AF23" s="660"/>
      <c r="AG23" s="659"/>
      <c r="AH23" s="660"/>
      <c r="AI23" s="659"/>
      <c r="AJ23" s="660"/>
      <c r="AK23" s="659"/>
      <c r="AL23" s="660"/>
      <c r="AM23" s="659"/>
      <c r="AN23" s="660"/>
      <c r="AO23" s="659"/>
      <c r="AP23" s="660"/>
      <c r="AQ23" s="659"/>
      <c r="AR23" s="660"/>
      <c r="AS23" s="659"/>
      <c r="AT23" s="660"/>
      <c r="AU23" s="659"/>
      <c r="AV23" s="660"/>
      <c r="AW23" s="714"/>
      <c r="AX23" s="659"/>
      <c r="AY23" s="660"/>
      <c r="AZ23" s="659"/>
      <c r="BA23" s="660"/>
      <c r="BB23" s="659"/>
      <c r="BC23" s="660"/>
      <c r="BD23" s="454"/>
      <c r="BE23" s="455"/>
      <c r="BF23" s="186" t="s">
        <v>132</v>
      </c>
      <c r="BG23" s="187"/>
      <c r="BH23" s="695"/>
      <c r="BI23" s="696"/>
      <c r="BJ23" s="206"/>
      <c r="BK23" s="188"/>
      <c r="BL23" s="188"/>
      <c r="BM23" s="188"/>
      <c r="BN23" s="189" t="s">
        <v>133</v>
      </c>
      <c r="BO23" s="190"/>
    </row>
    <row r="24" spans="1:67" ht="7.5" customHeight="1" thickBot="1">
      <c r="A24" s="191"/>
      <c r="B24" s="19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51"/>
      <c r="BL24" s="151"/>
      <c r="BM24" s="122"/>
      <c r="BN24" s="122"/>
      <c r="BO24" s="122"/>
    </row>
    <row r="25" spans="1:67" ht="18" customHeight="1" thickBot="1">
      <c r="A25" s="708" t="s">
        <v>135</v>
      </c>
      <c r="B25" s="123"/>
      <c r="C25" s="449" t="s">
        <v>38</v>
      </c>
      <c r="D25" s="450"/>
      <c r="E25" s="683" t="s">
        <v>33</v>
      </c>
      <c r="F25" s="683"/>
      <c r="G25" s="684"/>
      <c r="H25" s="126" t="s">
        <v>34</v>
      </c>
      <c r="I25" s="665">
        <v>1</v>
      </c>
      <c r="J25" s="664"/>
      <c r="K25" s="665">
        <v>2</v>
      </c>
      <c r="L25" s="664"/>
      <c r="M25" s="665">
        <v>3</v>
      </c>
      <c r="N25" s="664"/>
      <c r="O25" s="673">
        <v>4</v>
      </c>
      <c r="P25" s="674"/>
      <c r="Q25" s="665">
        <v>5</v>
      </c>
      <c r="R25" s="664"/>
      <c r="S25" s="673">
        <v>6</v>
      </c>
      <c r="T25" s="674"/>
      <c r="U25" s="665">
        <v>7</v>
      </c>
      <c r="V25" s="664"/>
      <c r="W25" s="665">
        <v>8</v>
      </c>
      <c r="X25" s="664"/>
      <c r="Y25" s="673">
        <v>9</v>
      </c>
      <c r="Z25" s="674"/>
      <c r="AA25" s="665">
        <v>10</v>
      </c>
      <c r="AB25" s="664"/>
      <c r="AC25" s="673">
        <v>11</v>
      </c>
      <c r="AD25" s="674"/>
      <c r="AE25" s="665">
        <v>12</v>
      </c>
      <c r="AF25" s="664"/>
      <c r="AG25" s="665">
        <v>13</v>
      </c>
      <c r="AH25" s="664"/>
      <c r="AI25" s="673">
        <v>14</v>
      </c>
      <c r="AJ25" s="674"/>
      <c r="AK25" s="665">
        <v>15</v>
      </c>
      <c r="AL25" s="664"/>
      <c r="AM25" s="673">
        <v>16</v>
      </c>
      <c r="AN25" s="674"/>
      <c r="AO25" s="665">
        <v>17</v>
      </c>
      <c r="AP25" s="664"/>
      <c r="AQ25" s="665">
        <v>18</v>
      </c>
      <c r="AR25" s="664"/>
      <c r="AS25" s="673">
        <v>19</v>
      </c>
      <c r="AT25" s="674"/>
      <c r="AU25" s="665">
        <v>20</v>
      </c>
      <c r="AV25" s="675"/>
      <c r="AW25" s="127" t="s">
        <v>125</v>
      </c>
      <c r="AX25" s="675">
        <v>21</v>
      </c>
      <c r="AY25" s="664"/>
      <c r="AZ25" s="665">
        <v>22</v>
      </c>
      <c r="BA25" s="664"/>
      <c r="BB25" s="665">
        <v>23</v>
      </c>
      <c r="BC25" s="664"/>
      <c r="BD25" s="665">
        <v>24</v>
      </c>
      <c r="BE25" s="672"/>
      <c r="BF25" s="392" t="s">
        <v>125</v>
      </c>
      <c r="BG25" s="128" t="s">
        <v>126</v>
      </c>
      <c r="BH25" s="129">
        <v>25</v>
      </c>
      <c r="BI25" s="130">
        <v>26</v>
      </c>
      <c r="BJ25" s="131"/>
      <c r="BK25" s="132" t="s">
        <v>24</v>
      </c>
      <c r="BL25" s="682" t="str">
        <f>IF(Holdanmeldelse!N5&lt;&gt;0,Holdanmeldelse!N5," ")</f>
        <v> </v>
      </c>
      <c r="BM25" s="682"/>
      <c r="BN25" s="682"/>
      <c r="BO25" s="133"/>
    </row>
    <row r="26" spans="1:67" ht="21.75" customHeight="1" thickBot="1">
      <c r="A26" s="709"/>
      <c r="B26" s="134">
        <v>1</v>
      </c>
      <c r="C26" s="218" t="str">
        <f>IF(Holdanmeldelse!C19&lt;&gt;0,Holdanmeldelse!C19," ")</f>
        <v> </v>
      </c>
      <c r="D26" s="715" t="str">
        <f>IF(Holdanmeldelse!D19&lt;&gt;0,Holdanmeldelse!D19," ")</f>
        <v> </v>
      </c>
      <c r="E26" s="680"/>
      <c r="F26" s="680"/>
      <c r="G26" s="681"/>
      <c r="H26" s="136">
        <f>IF(Holdanmeldelse!H19&lt;&gt;0,Holdanmeldelse!H19," ")</f>
      </c>
      <c r="I26" s="137" t="s">
        <v>57</v>
      </c>
      <c r="J26" s="138"/>
      <c r="K26" s="137" t="s">
        <v>57</v>
      </c>
      <c r="L26" s="138"/>
      <c r="M26" s="139" t="s">
        <v>57</v>
      </c>
      <c r="N26" s="140">
        <v>2</v>
      </c>
      <c r="O26" s="137" t="s">
        <v>57</v>
      </c>
      <c r="P26" s="138"/>
      <c r="Q26" s="160"/>
      <c r="R26" s="160"/>
      <c r="S26" s="139" t="s">
        <v>57</v>
      </c>
      <c r="T26" s="140">
        <v>1</v>
      </c>
      <c r="U26" s="137" t="s">
        <v>57</v>
      </c>
      <c r="V26" s="138"/>
      <c r="W26" s="137" t="s">
        <v>57</v>
      </c>
      <c r="X26" s="138"/>
      <c r="Y26" s="137" t="s">
        <v>57</v>
      </c>
      <c r="Z26" s="138"/>
      <c r="AA26" s="142"/>
      <c r="AB26" s="142"/>
      <c r="AC26" s="137" t="s">
        <v>57</v>
      </c>
      <c r="AD26" s="138"/>
      <c r="AE26" s="139" t="s">
        <v>57</v>
      </c>
      <c r="AF26" s="140">
        <v>3</v>
      </c>
      <c r="AG26" s="137" t="s">
        <v>57</v>
      </c>
      <c r="AH26" s="138"/>
      <c r="AI26" s="137" t="s">
        <v>57</v>
      </c>
      <c r="AJ26" s="138"/>
      <c r="AK26" s="142"/>
      <c r="AL26" s="142"/>
      <c r="AM26" s="137" t="s">
        <v>57</v>
      </c>
      <c r="AN26" s="138"/>
      <c r="AO26" s="137" t="s">
        <v>57</v>
      </c>
      <c r="AP26" s="138"/>
      <c r="AQ26" s="137" t="s">
        <v>57</v>
      </c>
      <c r="AR26" s="142"/>
      <c r="AS26" s="143"/>
      <c r="AT26" s="144">
        <v>4</v>
      </c>
      <c r="AU26" s="381"/>
      <c r="AV26" s="304"/>
      <c r="AW26" s="427"/>
      <c r="AX26" s="438"/>
      <c r="AY26" s="434">
        <v>1</v>
      </c>
      <c r="AZ26" s="137"/>
      <c r="BA26" s="436">
        <v>2</v>
      </c>
      <c r="BB26" s="137"/>
      <c r="BC26" s="434">
        <v>4</v>
      </c>
      <c r="BD26" s="420" t="s">
        <v>57</v>
      </c>
      <c r="BE26" s="440">
        <v>3</v>
      </c>
      <c r="BF26" s="146"/>
      <c r="BG26" s="147" t="s">
        <v>57</v>
      </c>
      <c r="BH26" s="194"/>
      <c r="BI26" s="195"/>
      <c r="BJ26" s="150"/>
      <c r="BK26" s="151" t="s">
        <v>23</v>
      </c>
      <c r="BL26" s="682">
        <f>IF(Holdanmeldelse!L5&lt;&gt;0,Holdanmeldelse!L5,"")</f>
      </c>
      <c r="BM26" s="682"/>
      <c r="BN26" s="682"/>
      <c r="BO26" s="152"/>
    </row>
    <row r="27" spans="1:67" ht="21.75" customHeight="1" thickBot="1">
      <c r="A27" s="709"/>
      <c r="B27" s="134">
        <v>2</v>
      </c>
      <c r="C27" s="218" t="str">
        <f>IF(Holdanmeldelse!C20&lt;&gt;0,Holdanmeldelse!C20," ")</f>
        <v> </v>
      </c>
      <c r="D27" s="715" t="str">
        <f>IF(Holdanmeldelse!D20&lt;&gt;0,Holdanmeldelse!D20," ")</f>
        <v> </v>
      </c>
      <c r="E27" s="680"/>
      <c r="F27" s="680"/>
      <c r="G27" s="681"/>
      <c r="H27" s="136">
        <f>IF(Holdanmeldelse!H20&lt;&gt;0,Holdanmeldelse!H20," ")</f>
      </c>
      <c r="I27" s="137" t="s">
        <v>57</v>
      </c>
      <c r="J27" s="138"/>
      <c r="K27" s="137" t="s">
        <v>57</v>
      </c>
      <c r="L27" s="138"/>
      <c r="M27" s="137" t="s">
        <v>57</v>
      </c>
      <c r="N27" s="138"/>
      <c r="O27" s="139" t="s">
        <v>57</v>
      </c>
      <c r="P27" s="140">
        <v>4</v>
      </c>
      <c r="Q27" s="208"/>
      <c r="R27" s="209"/>
      <c r="S27" s="137" t="s">
        <v>57</v>
      </c>
      <c r="T27" s="138"/>
      <c r="U27" s="139" t="s">
        <v>57</v>
      </c>
      <c r="V27" s="140">
        <v>2</v>
      </c>
      <c r="W27" s="137" t="s">
        <v>57</v>
      </c>
      <c r="X27" s="138"/>
      <c r="Y27" s="137" t="s">
        <v>57</v>
      </c>
      <c r="Z27" s="138"/>
      <c r="AA27" s="381"/>
      <c r="AB27" s="389"/>
      <c r="AC27" s="139" t="s">
        <v>57</v>
      </c>
      <c r="AD27" s="140">
        <v>3</v>
      </c>
      <c r="AE27" s="137" t="s">
        <v>57</v>
      </c>
      <c r="AF27" s="138"/>
      <c r="AG27" s="137" t="s">
        <v>57</v>
      </c>
      <c r="AH27" s="138"/>
      <c r="AI27" s="137" t="s">
        <v>57</v>
      </c>
      <c r="AJ27" s="138"/>
      <c r="AK27" s="142"/>
      <c r="AL27" s="142"/>
      <c r="AM27" s="137" t="s">
        <v>57</v>
      </c>
      <c r="AN27" s="138"/>
      <c r="AO27" s="137" t="s">
        <v>57</v>
      </c>
      <c r="AP27" s="138"/>
      <c r="AQ27" s="139" t="s">
        <v>57</v>
      </c>
      <c r="AR27" s="140">
        <v>1</v>
      </c>
      <c r="AS27" s="141"/>
      <c r="AT27" s="141"/>
      <c r="AU27" s="418"/>
      <c r="AV27" s="304"/>
      <c r="AW27" s="421" t="s">
        <v>57</v>
      </c>
      <c r="AX27" s="437"/>
      <c r="AY27" s="435">
        <v>1</v>
      </c>
      <c r="AZ27" s="153"/>
      <c r="BA27" s="435">
        <v>2</v>
      </c>
      <c r="BB27" s="153"/>
      <c r="BC27" s="435">
        <v>4</v>
      </c>
      <c r="BD27" s="420" t="s">
        <v>57</v>
      </c>
      <c r="BE27" s="440">
        <v>3</v>
      </c>
      <c r="BF27" s="146"/>
      <c r="BG27" s="147" t="s">
        <v>57</v>
      </c>
      <c r="BH27" s="194"/>
      <c r="BI27" s="195"/>
      <c r="BJ27" s="150"/>
      <c r="BK27" s="150"/>
      <c r="BL27" s="155"/>
      <c r="BM27" s="156"/>
      <c r="BN27" s="156"/>
      <c r="BO27" s="152"/>
    </row>
    <row r="28" spans="1:67" ht="21.75" customHeight="1" thickBot="1">
      <c r="A28" s="709"/>
      <c r="B28" s="134">
        <v>3</v>
      </c>
      <c r="C28" s="218" t="str">
        <f>IF(Holdanmeldelse!C21&lt;&gt;0,Holdanmeldelse!C21," ")</f>
        <v> </v>
      </c>
      <c r="D28" s="715" t="str">
        <f>IF(Holdanmeldelse!D21&lt;&gt;0,Holdanmeldelse!D21," ")</f>
        <v> </v>
      </c>
      <c r="E28" s="680"/>
      <c r="F28" s="680"/>
      <c r="G28" s="681"/>
      <c r="H28" s="136">
        <f>IF(Holdanmeldelse!H21&lt;&gt;0,Holdanmeldelse!H21," ")</f>
      </c>
      <c r="I28" s="157" t="s">
        <v>57</v>
      </c>
      <c r="J28" s="159"/>
      <c r="K28" s="210" t="s">
        <v>57</v>
      </c>
      <c r="L28" s="140">
        <v>4</v>
      </c>
      <c r="M28" s="137" t="s">
        <v>57</v>
      </c>
      <c r="N28" s="138"/>
      <c r="O28" s="137" t="s">
        <v>57</v>
      </c>
      <c r="P28" s="138"/>
      <c r="Q28" s="142"/>
      <c r="R28" s="142"/>
      <c r="S28" s="137" t="s">
        <v>57</v>
      </c>
      <c r="T28" s="138"/>
      <c r="U28" s="137" t="s">
        <v>57</v>
      </c>
      <c r="V28" s="138"/>
      <c r="W28" s="157" t="s">
        <v>57</v>
      </c>
      <c r="X28" s="159"/>
      <c r="Y28" s="139" t="s">
        <v>57</v>
      </c>
      <c r="Z28" s="140">
        <v>1</v>
      </c>
      <c r="AA28" s="381"/>
      <c r="AB28" s="138"/>
      <c r="AC28" s="137" t="s">
        <v>57</v>
      </c>
      <c r="AD28" s="138"/>
      <c r="AE28" s="137" t="s">
        <v>57</v>
      </c>
      <c r="AF28" s="138"/>
      <c r="AG28" s="139" t="s">
        <v>57</v>
      </c>
      <c r="AH28" s="140">
        <v>2</v>
      </c>
      <c r="AI28" s="157" t="s">
        <v>57</v>
      </c>
      <c r="AJ28" s="159"/>
      <c r="AK28" s="142"/>
      <c r="AL28" s="142"/>
      <c r="AM28" s="157" t="s">
        <v>57</v>
      </c>
      <c r="AN28" s="159"/>
      <c r="AO28" s="139" t="s">
        <v>57</v>
      </c>
      <c r="AP28" s="140">
        <v>3</v>
      </c>
      <c r="AQ28" s="137" t="s">
        <v>57</v>
      </c>
      <c r="AR28" s="138"/>
      <c r="AS28" s="142"/>
      <c r="AT28" s="142"/>
      <c r="AU28" s="381"/>
      <c r="AV28" s="142"/>
      <c r="AW28" s="421" t="s">
        <v>57</v>
      </c>
      <c r="AX28" s="438"/>
      <c r="AY28" s="434">
        <v>1</v>
      </c>
      <c r="AZ28" s="137"/>
      <c r="BA28" s="434">
        <v>2</v>
      </c>
      <c r="BB28" s="137"/>
      <c r="BC28" s="434">
        <v>4</v>
      </c>
      <c r="BD28" s="420" t="s">
        <v>57</v>
      </c>
      <c r="BE28" s="440">
        <v>3</v>
      </c>
      <c r="BF28" s="146"/>
      <c r="BG28" s="147" t="s">
        <v>57</v>
      </c>
      <c r="BH28" s="194"/>
      <c r="BI28" s="195"/>
      <c r="BJ28" s="150"/>
      <c r="BK28" s="685" t="s">
        <v>128</v>
      </c>
      <c r="BL28" s="685"/>
      <c r="BM28" s="150"/>
      <c r="BN28" s="686" t="s">
        <v>57</v>
      </c>
      <c r="BO28" s="152"/>
    </row>
    <row r="29" spans="1:67" ht="21.75" customHeight="1" thickBot="1">
      <c r="A29" s="709"/>
      <c r="B29" s="134">
        <v>4</v>
      </c>
      <c r="C29" s="218" t="str">
        <f>IF(Holdanmeldelse!C22&lt;&gt;0,Holdanmeldelse!C22," ")</f>
        <v> </v>
      </c>
      <c r="D29" s="715" t="str">
        <f>IF(Holdanmeldelse!D22&lt;&gt;0,Holdanmeldelse!D22," ")</f>
        <v> </v>
      </c>
      <c r="E29" s="680"/>
      <c r="F29" s="680"/>
      <c r="G29" s="681"/>
      <c r="H29" s="136">
        <f>IF(Holdanmeldelse!H22&lt;&gt;0,Holdanmeldelse!H22," ")</f>
      </c>
      <c r="I29" s="161"/>
      <c r="J29" s="144">
        <v>1</v>
      </c>
      <c r="K29" s="137"/>
      <c r="L29" s="138"/>
      <c r="M29" s="137"/>
      <c r="N29" s="138"/>
      <c r="O29" s="137"/>
      <c r="P29" s="138"/>
      <c r="Q29" s="158"/>
      <c r="R29" s="158"/>
      <c r="S29" s="137"/>
      <c r="T29" s="138"/>
      <c r="U29" s="137"/>
      <c r="V29" s="142"/>
      <c r="W29" s="161"/>
      <c r="X29" s="144">
        <v>2</v>
      </c>
      <c r="Y29" s="162"/>
      <c r="Z29" s="141"/>
      <c r="AA29" s="417"/>
      <c r="AB29" s="141"/>
      <c r="AC29" s="137"/>
      <c r="AD29" s="138"/>
      <c r="AE29" s="137"/>
      <c r="AF29" s="138"/>
      <c r="AG29" s="162"/>
      <c r="AH29" s="141"/>
      <c r="AI29" s="161"/>
      <c r="AJ29" s="144">
        <v>3</v>
      </c>
      <c r="AK29" s="160"/>
      <c r="AL29" s="160"/>
      <c r="AM29" s="161"/>
      <c r="AN29" s="144">
        <v>4</v>
      </c>
      <c r="AO29" s="162"/>
      <c r="AP29" s="141"/>
      <c r="AQ29" s="137"/>
      <c r="AR29" s="138"/>
      <c r="AS29" s="142"/>
      <c r="AT29" s="142"/>
      <c r="AU29" s="388"/>
      <c r="AV29" s="158"/>
      <c r="AW29" s="421"/>
      <c r="AX29" s="451"/>
      <c r="AY29" s="445">
        <v>1</v>
      </c>
      <c r="AZ29" s="137"/>
      <c r="BA29" s="434">
        <v>2</v>
      </c>
      <c r="BB29" s="137"/>
      <c r="BC29" s="434">
        <v>4</v>
      </c>
      <c r="BD29" s="420"/>
      <c r="BE29" s="440">
        <v>3</v>
      </c>
      <c r="BF29" s="431"/>
      <c r="BG29" s="167"/>
      <c r="BH29" s="199"/>
      <c r="BI29" s="200"/>
      <c r="BJ29" s="150"/>
      <c r="BK29" s="151"/>
      <c r="BL29" s="170"/>
      <c r="BM29" s="150"/>
      <c r="BN29" s="687"/>
      <c r="BO29" s="152"/>
    </row>
    <row r="30" spans="1:67" ht="21.75" customHeight="1" thickBot="1">
      <c r="A30" s="709"/>
      <c r="B30" s="134">
        <v>5</v>
      </c>
      <c r="C30" s="218" t="str">
        <f>IF(Holdanmeldelse!C23&lt;&gt;0,Holdanmeldelse!C23," ")</f>
        <v> </v>
      </c>
      <c r="D30" s="715" t="str">
        <f>IF(Holdanmeldelse!D23&lt;&gt;0,Holdanmeldelse!D23," ")</f>
        <v> </v>
      </c>
      <c r="E30" s="680"/>
      <c r="F30" s="680"/>
      <c r="G30" s="681"/>
      <c r="H30" s="136">
        <f>IF(Holdanmeldelse!H23&lt;&gt;0,Holdanmeldelse!H23," ")</f>
      </c>
      <c r="I30" s="153"/>
      <c r="J30" s="174"/>
      <c r="K30" s="145" t="s">
        <v>57</v>
      </c>
      <c r="L30" s="138"/>
      <c r="M30" s="137" t="s">
        <v>57</v>
      </c>
      <c r="N30" s="138"/>
      <c r="O30" s="137" t="s">
        <v>57</v>
      </c>
      <c r="P30" s="142"/>
      <c r="Q30" s="143"/>
      <c r="R30" s="144">
        <v>3</v>
      </c>
      <c r="S30" s="145" t="s">
        <v>57</v>
      </c>
      <c r="T30" s="138"/>
      <c r="U30" s="137" t="s">
        <v>57</v>
      </c>
      <c r="V30" s="142"/>
      <c r="W30" s="153"/>
      <c r="X30" s="174"/>
      <c r="Y30" s="145" t="s">
        <v>57</v>
      </c>
      <c r="Z30" s="142"/>
      <c r="AA30" s="416"/>
      <c r="AB30" s="140">
        <v>1</v>
      </c>
      <c r="AC30" s="145" t="s">
        <v>57</v>
      </c>
      <c r="AD30" s="138"/>
      <c r="AE30" s="137" t="s">
        <v>57</v>
      </c>
      <c r="AF30" s="138"/>
      <c r="AG30" s="137" t="s">
        <v>57</v>
      </c>
      <c r="AH30" s="142"/>
      <c r="AI30" s="153" t="s">
        <v>57</v>
      </c>
      <c r="AJ30" s="211"/>
      <c r="AK30" s="212"/>
      <c r="AL30" s="212">
        <v>2</v>
      </c>
      <c r="AM30" s="172"/>
      <c r="AN30" s="174"/>
      <c r="AO30" s="145" t="s">
        <v>57</v>
      </c>
      <c r="AP30" s="138"/>
      <c r="AQ30" s="137" t="s">
        <v>57</v>
      </c>
      <c r="AR30" s="138"/>
      <c r="AS30" s="142"/>
      <c r="AT30" s="142"/>
      <c r="AU30" s="143"/>
      <c r="AV30" s="400">
        <v>4</v>
      </c>
      <c r="AW30" s="425" t="s">
        <v>57</v>
      </c>
      <c r="AX30" s="438"/>
      <c r="AY30" s="434">
        <v>1</v>
      </c>
      <c r="AZ30" s="420"/>
      <c r="BA30" s="436">
        <v>2</v>
      </c>
      <c r="BB30" s="420"/>
      <c r="BC30" s="436">
        <v>4</v>
      </c>
      <c r="BD30" s="420" t="s">
        <v>57</v>
      </c>
      <c r="BE30" s="440">
        <v>3</v>
      </c>
      <c r="BF30" s="431"/>
      <c r="BG30" s="167" t="s">
        <v>57</v>
      </c>
      <c r="BH30" s="199"/>
      <c r="BI30" s="202"/>
      <c r="BJ30" s="150"/>
      <c r="BK30" s="178" t="s">
        <v>57</v>
      </c>
      <c r="BL30" s="150"/>
      <c r="BM30" s="150"/>
      <c r="BN30" s="688"/>
      <c r="BO30" s="152"/>
    </row>
    <row r="31" spans="1:67" ht="20.25" customHeight="1">
      <c r="A31" s="709"/>
      <c r="B31" s="179"/>
      <c r="C31" s="218" t="str">
        <f>IF(Holdanmeldelse!C24&lt;&gt;0,Holdanmeldelse!C24," ")</f>
        <v> </v>
      </c>
      <c r="D31" s="716" t="str">
        <f>IF(Holdanmeldelse!D24&lt;&gt;0,Holdanmeldelse!D24," ")</f>
        <v> </v>
      </c>
      <c r="E31" s="701"/>
      <c r="F31" s="701"/>
      <c r="G31" s="701"/>
      <c r="H31" s="180"/>
      <c r="I31" s="661"/>
      <c r="J31" s="662"/>
      <c r="K31" s="666"/>
      <c r="L31" s="667"/>
      <c r="M31" s="666"/>
      <c r="N31" s="667"/>
      <c r="O31" s="666"/>
      <c r="P31" s="667"/>
      <c r="Q31" s="661"/>
      <c r="R31" s="662"/>
      <c r="S31" s="666"/>
      <c r="T31" s="667"/>
      <c r="U31" s="666"/>
      <c r="V31" s="667"/>
      <c r="W31" s="661"/>
      <c r="X31" s="662"/>
      <c r="Y31" s="666"/>
      <c r="Z31" s="667"/>
      <c r="AA31" s="657"/>
      <c r="AB31" s="658"/>
      <c r="AC31" s="666"/>
      <c r="AD31" s="667"/>
      <c r="AE31" s="666"/>
      <c r="AF31" s="667"/>
      <c r="AG31" s="666"/>
      <c r="AH31" s="667"/>
      <c r="AI31" s="661"/>
      <c r="AJ31" s="662"/>
      <c r="AK31" s="657"/>
      <c r="AL31" s="658"/>
      <c r="AM31" s="661"/>
      <c r="AN31" s="662"/>
      <c r="AO31" s="666"/>
      <c r="AP31" s="667"/>
      <c r="AQ31" s="666"/>
      <c r="AR31" s="667"/>
      <c r="AS31" s="666"/>
      <c r="AT31" s="667"/>
      <c r="AU31" s="657"/>
      <c r="AV31" s="658"/>
      <c r="AW31" s="661"/>
      <c r="AX31" s="666"/>
      <c r="AY31" s="667"/>
      <c r="AZ31" s="666"/>
      <c r="BA31" s="667"/>
      <c r="BB31" s="666"/>
      <c r="BC31" s="667"/>
      <c r="BD31" s="452"/>
      <c r="BE31" s="453"/>
      <c r="BF31" s="182" t="s">
        <v>129</v>
      </c>
      <c r="BG31" s="213"/>
      <c r="BH31" s="693"/>
      <c r="BI31" s="694"/>
      <c r="BJ31" s="204"/>
      <c r="BK31" s="150"/>
      <c r="BL31" s="150"/>
      <c r="BM31" s="150"/>
      <c r="BN31" s="184" t="s">
        <v>130</v>
      </c>
      <c r="BO31" s="152"/>
    </row>
    <row r="32" spans="1:67" ht="15.75" customHeight="1" thickBot="1">
      <c r="A32" s="710"/>
      <c r="B32" s="702"/>
      <c r="C32" s="717"/>
      <c r="D32" s="718" t="s">
        <v>43</v>
      </c>
      <c r="E32" s="705"/>
      <c r="F32" s="705"/>
      <c r="G32" s="705"/>
      <c r="H32" s="185" t="s">
        <v>131</v>
      </c>
      <c r="I32" s="659"/>
      <c r="J32" s="660"/>
      <c r="K32" s="659"/>
      <c r="L32" s="660"/>
      <c r="M32" s="659"/>
      <c r="N32" s="660"/>
      <c r="O32" s="659"/>
      <c r="P32" s="660"/>
      <c r="Q32" s="659"/>
      <c r="R32" s="660"/>
      <c r="S32" s="659"/>
      <c r="T32" s="660"/>
      <c r="U32" s="659"/>
      <c r="V32" s="660"/>
      <c r="W32" s="659"/>
      <c r="X32" s="660"/>
      <c r="Y32" s="659"/>
      <c r="Z32" s="660"/>
      <c r="AA32" s="659"/>
      <c r="AB32" s="660"/>
      <c r="AC32" s="659"/>
      <c r="AD32" s="660"/>
      <c r="AE32" s="659"/>
      <c r="AF32" s="660"/>
      <c r="AG32" s="659"/>
      <c r="AH32" s="660"/>
      <c r="AI32" s="659"/>
      <c r="AJ32" s="660"/>
      <c r="AK32" s="659"/>
      <c r="AL32" s="660"/>
      <c r="AM32" s="659"/>
      <c r="AN32" s="660"/>
      <c r="AO32" s="659"/>
      <c r="AP32" s="660"/>
      <c r="AQ32" s="659"/>
      <c r="AR32" s="660"/>
      <c r="AS32" s="659"/>
      <c r="AT32" s="660"/>
      <c r="AU32" s="659"/>
      <c r="AV32" s="660"/>
      <c r="AW32" s="659"/>
      <c r="AX32" s="659"/>
      <c r="AY32" s="660"/>
      <c r="AZ32" s="659"/>
      <c r="BA32" s="660"/>
      <c r="BB32" s="659"/>
      <c r="BC32" s="660"/>
      <c r="BD32" s="454"/>
      <c r="BE32" s="455"/>
      <c r="BF32" s="186" t="s">
        <v>132</v>
      </c>
      <c r="BG32" s="214"/>
      <c r="BH32" s="695"/>
      <c r="BI32" s="696"/>
      <c r="BJ32" s="206"/>
      <c r="BK32" s="188"/>
      <c r="BL32" s="188"/>
      <c r="BM32" s="188"/>
      <c r="BN32" s="189" t="s">
        <v>133</v>
      </c>
      <c r="BO32" s="190"/>
    </row>
    <row r="33" spans="1:67" ht="7.5" customHeight="1" thickBot="1">
      <c r="A33" s="191"/>
      <c r="B33" s="19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51"/>
      <c r="BL33" s="151"/>
      <c r="BM33" s="122"/>
      <c r="BN33" s="122"/>
      <c r="BO33" s="122"/>
    </row>
    <row r="34" spans="1:67" ht="18" customHeight="1" thickBot="1">
      <c r="A34" s="708" t="s">
        <v>136</v>
      </c>
      <c r="B34" s="123"/>
      <c r="C34" s="124" t="s">
        <v>38</v>
      </c>
      <c r="D34" s="125"/>
      <c r="E34" s="683" t="s">
        <v>33</v>
      </c>
      <c r="F34" s="683"/>
      <c r="G34" s="684"/>
      <c r="H34" s="126" t="s">
        <v>34</v>
      </c>
      <c r="I34" s="665">
        <v>1</v>
      </c>
      <c r="J34" s="664"/>
      <c r="K34" s="665">
        <v>2</v>
      </c>
      <c r="L34" s="664"/>
      <c r="M34" s="665">
        <v>3</v>
      </c>
      <c r="N34" s="664"/>
      <c r="O34" s="673">
        <v>4</v>
      </c>
      <c r="P34" s="674"/>
      <c r="Q34" s="665">
        <v>5</v>
      </c>
      <c r="R34" s="664"/>
      <c r="S34" s="673">
        <v>6</v>
      </c>
      <c r="T34" s="674"/>
      <c r="U34" s="665">
        <v>7</v>
      </c>
      <c r="V34" s="664"/>
      <c r="W34" s="665">
        <v>8</v>
      </c>
      <c r="X34" s="664"/>
      <c r="Y34" s="673">
        <v>9</v>
      </c>
      <c r="Z34" s="674"/>
      <c r="AA34" s="719">
        <v>10</v>
      </c>
      <c r="AB34" s="720"/>
      <c r="AC34" s="673">
        <v>11</v>
      </c>
      <c r="AD34" s="674"/>
      <c r="AE34" s="665">
        <v>12</v>
      </c>
      <c r="AF34" s="664"/>
      <c r="AG34" s="665">
        <v>13</v>
      </c>
      <c r="AH34" s="664"/>
      <c r="AI34" s="673">
        <v>14</v>
      </c>
      <c r="AJ34" s="674"/>
      <c r="AK34" s="665">
        <v>15</v>
      </c>
      <c r="AL34" s="664"/>
      <c r="AM34" s="673">
        <v>16</v>
      </c>
      <c r="AN34" s="674"/>
      <c r="AO34" s="665">
        <v>17</v>
      </c>
      <c r="AP34" s="664"/>
      <c r="AQ34" s="665">
        <v>18</v>
      </c>
      <c r="AR34" s="664"/>
      <c r="AS34" s="673">
        <v>19</v>
      </c>
      <c r="AT34" s="674"/>
      <c r="AU34" s="665">
        <v>20</v>
      </c>
      <c r="AV34" s="675"/>
      <c r="AW34" s="127" t="s">
        <v>125</v>
      </c>
      <c r="AX34" s="663">
        <v>21</v>
      </c>
      <c r="AY34" s="664"/>
      <c r="AZ34" s="665">
        <v>22</v>
      </c>
      <c r="BA34" s="664"/>
      <c r="BB34" s="665">
        <v>23</v>
      </c>
      <c r="BC34" s="664"/>
      <c r="BD34" s="675">
        <v>24</v>
      </c>
      <c r="BE34" s="672"/>
      <c r="BF34" s="127" t="s">
        <v>125</v>
      </c>
      <c r="BG34" s="128" t="s">
        <v>126</v>
      </c>
      <c r="BH34" s="129">
        <v>25</v>
      </c>
      <c r="BI34" s="130">
        <v>26</v>
      </c>
      <c r="BJ34" s="131"/>
      <c r="BK34" s="132" t="s">
        <v>24</v>
      </c>
      <c r="BL34" s="682" t="str">
        <f>IF(Holdanmeldelse!N6&lt;&gt;0,Holdanmeldelse!N6," ")</f>
        <v> </v>
      </c>
      <c r="BM34" s="682"/>
      <c r="BN34" s="682"/>
      <c r="BO34" s="133"/>
    </row>
    <row r="35" spans="1:67" ht="21.75" customHeight="1" thickBot="1">
      <c r="A35" s="709"/>
      <c r="B35" s="134">
        <v>1</v>
      </c>
      <c r="C35" s="135" t="str">
        <f>IF(Holdanmeldelse!M19&lt;&gt;0,Holdanmeldelse!M19," ")</f>
        <v> </v>
      </c>
      <c r="D35" s="679" t="str">
        <f>IF(Holdanmeldelse!N19&lt;&gt;0,Holdanmeldelse!N19," ")</f>
        <v> </v>
      </c>
      <c r="E35" s="680"/>
      <c r="F35" s="680"/>
      <c r="G35" s="681"/>
      <c r="H35" s="136">
        <f>IF(Holdanmeldelse!R19&lt;&gt;0,Holdanmeldelse!R19," ")</f>
      </c>
      <c r="I35" s="137" t="s">
        <v>57</v>
      </c>
      <c r="J35" s="138"/>
      <c r="K35" s="139" t="s">
        <v>57</v>
      </c>
      <c r="L35" s="140">
        <v>3</v>
      </c>
      <c r="M35" s="137" t="s">
        <v>57</v>
      </c>
      <c r="N35" s="138"/>
      <c r="O35" s="137" t="s">
        <v>57</v>
      </c>
      <c r="P35" s="138"/>
      <c r="Q35" s="142"/>
      <c r="R35" s="142"/>
      <c r="S35" s="137" t="s">
        <v>57</v>
      </c>
      <c r="T35" s="138"/>
      <c r="U35" s="137" t="s">
        <v>57</v>
      </c>
      <c r="V35" s="138"/>
      <c r="W35" s="139" t="s">
        <v>57</v>
      </c>
      <c r="X35" s="140">
        <v>1</v>
      </c>
      <c r="Y35" s="137" t="s">
        <v>57</v>
      </c>
      <c r="Z35" s="138"/>
      <c r="AA35" s="381"/>
      <c r="AB35" s="389"/>
      <c r="AC35" s="139" t="s">
        <v>57</v>
      </c>
      <c r="AD35" s="140">
        <v>4</v>
      </c>
      <c r="AE35" s="137" t="s">
        <v>57</v>
      </c>
      <c r="AF35" s="138"/>
      <c r="AG35" s="137" t="s">
        <v>57</v>
      </c>
      <c r="AH35" s="138"/>
      <c r="AI35" s="137" t="s">
        <v>57</v>
      </c>
      <c r="AJ35" s="138"/>
      <c r="AK35" s="142"/>
      <c r="AL35" s="142"/>
      <c r="AM35" s="137" t="s">
        <v>57</v>
      </c>
      <c r="AN35" s="138"/>
      <c r="AO35" s="137" t="s">
        <v>57</v>
      </c>
      <c r="AP35" s="138"/>
      <c r="AQ35" s="137" t="s">
        <v>57</v>
      </c>
      <c r="AR35" s="142"/>
      <c r="AS35" s="143"/>
      <c r="AT35" s="144">
        <v>2</v>
      </c>
      <c r="AU35" s="208"/>
      <c r="AV35" s="304"/>
      <c r="AW35" s="457"/>
      <c r="AX35" s="215"/>
      <c r="AY35" s="447">
        <v>2</v>
      </c>
      <c r="AZ35" s="456"/>
      <c r="BA35" s="458">
        <v>3</v>
      </c>
      <c r="BB35" s="456"/>
      <c r="BC35" s="447">
        <v>1</v>
      </c>
      <c r="BD35" s="419" t="s">
        <v>57</v>
      </c>
      <c r="BE35" s="142">
        <v>4</v>
      </c>
      <c r="BF35" s="147"/>
      <c r="BG35" s="147" t="s">
        <v>57</v>
      </c>
      <c r="BH35" s="194"/>
      <c r="BI35" s="195"/>
      <c r="BJ35" s="150"/>
      <c r="BK35" s="151" t="s">
        <v>23</v>
      </c>
      <c r="BL35" s="682" t="str">
        <f>IF(Holdanmeldelse!L6&lt;&gt;0,Holdanmeldelse!L6," ")</f>
        <v> </v>
      </c>
      <c r="BM35" s="682"/>
      <c r="BN35" s="682"/>
      <c r="BO35" s="152"/>
    </row>
    <row r="36" spans="1:67" ht="21.75" customHeight="1" thickBot="1">
      <c r="A36" s="709"/>
      <c r="B36" s="134">
        <v>2</v>
      </c>
      <c r="C36" s="135" t="str">
        <f>IF(Holdanmeldelse!M20&lt;&gt;0,Holdanmeldelse!M20," ")</f>
        <v> </v>
      </c>
      <c r="D36" s="679" t="str">
        <f>IF(Holdanmeldelse!N20&lt;&gt;0,Holdanmeldelse!N20," ")</f>
        <v> </v>
      </c>
      <c r="E36" s="680"/>
      <c r="F36" s="680"/>
      <c r="G36" s="681"/>
      <c r="H36" s="136">
        <f>IF(Holdanmeldelse!R20&lt;&gt;0,Holdanmeldelse!R20," ")</f>
      </c>
      <c r="I36" s="139" t="s">
        <v>57</v>
      </c>
      <c r="J36" s="140">
        <v>4</v>
      </c>
      <c r="K36" s="137" t="s">
        <v>57</v>
      </c>
      <c r="L36" s="138"/>
      <c r="M36" s="137" t="s">
        <v>57</v>
      </c>
      <c r="N36" s="138"/>
      <c r="O36" s="137" t="s">
        <v>57</v>
      </c>
      <c r="P36" s="138"/>
      <c r="Q36" s="142"/>
      <c r="R36" s="142"/>
      <c r="S36" s="137" t="s">
        <v>57</v>
      </c>
      <c r="T36" s="138"/>
      <c r="U36" s="137" t="s">
        <v>57</v>
      </c>
      <c r="V36" s="138"/>
      <c r="W36" s="137" t="s">
        <v>57</v>
      </c>
      <c r="X36" s="138"/>
      <c r="Y36" s="139" t="s">
        <v>57</v>
      </c>
      <c r="Z36" s="140">
        <v>2</v>
      </c>
      <c r="AA36" s="160"/>
      <c r="AB36" s="160"/>
      <c r="AC36" s="137" t="s">
        <v>57</v>
      </c>
      <c r="AD36" s="138"/>
      <c r="AE36" s="139" t="s">
        <v>57</v>
      </c>
      <c r="AF36" s="140">
        <v>1</v>
      </c>
      <c r="AG36" s="137" t="s">
        <v>57</v>
      </c>
      <c r="AH36" s="138"/>
      <c r="AI36" s="137" t="s">
        <v>57</v>
      </c>
      <c r="AJ36" s="138"/>
      <c r="AK36" s="142"/>
      <c r="AL36" s="142"/>
      <c r="AM36" s="137" t="s">
        <v>57</v>
      </c>
      <c r="AN36" s="138"/>
      <c r="AO36" s="137" t="s">
        <v>57</v>
      </c>
      <c r="AP36" s="138"/>
      <c r="AQ36" s="139" t="s">
        <v>57</v>
      </c>
      <c r="AR36" s="140">
        <v>3</v>
      </c>
      <c r="AS36" s="141"/>
      <c r="AT36" s="171"/>
      <c r="AU36" s="141"/>
      <c r="AV36" s="414"/>
      <c r="AW36" s="421" t="s">
        <v>57</v>
      </c>
      <c r="AX36" s="172"/>
      <c r="AY36" s="433">
        <v>2</v>
      </c>
      <c r="AZ36" s="153"/>
      <c r="BA36" s="459">
        <v>3</v>
      </c>
      <c r="BB36" s="153"/>
      <c r="BC36" s="432">
        <v>1</v>
      </c>
      <c r="BD36" s="419" t="s">
        <v>57</v>
      </c>
      <c r="BE36" s="142">
        <v>4</v>
      </c>
      <c r="BF36" s="147"/>
      <c r="BG36" s="147" t="s">
        <v>57</v>
      </c>
      <c r="BH36" s="194"/>
      <c r="BI36" s="195"/>
      <c r="BJ36" s="150"/>
      <c r="BK36" s="150"/>
      <c r="BL36" s="155"/>
      <c r="BM36" s="156"/>
      <c r="BN36" s="156"/>
      <c r="BO36" s="152"/>
    </row>
    <row r="37" spans="1:67" ht="21.75" customHeight="1" thickBot="1">
      <c r="A37" s="709"/>
      <c r="B37" s="134">
        <v>3</v>
      </c>
      <c r="C37" s="135" t="str">
        <f>IF(Holdanmeldelse!M21&lt;&gt;0,Holdanmeldelse!M21," ")</f>
        <v> </v>
      </c>
      <c r="D37" s="679" t="str">
        <f>IF(Holdanmeldelse!N21&lt;&gt;0,Holdanmeldelse!N21," ")</f>
        <v> </v>
      </c>
      <c r="E37" s="680"/>
      <c r="F37" s="680"/>
      <c r="G37" s="681"/>
      <c r="H37" s="136">
        <f>IF(Holdanmeldelse!R21&lt;&gt;0,Holdanmeldelse!R21," ")</f>
      </c>
      <c r="I37" s="137" t="s">
        <v>57</v>
      </c>
      <c r="J37" s="138"/>
      <c r="K37" s="137" t="s">
        <v>57</v>
      </c>
      <c r="L37" s="138"/>
      <c r="M37" s="139" t="s">
        <v>57</v>
      </c>
      <c r="N37" s="140">
        <v>4</v>
      </c>
      <c r="O37" s="157" t="s">
        <v>57</v>
      </c>
      <c r="P37" s="159"/>
      <c r="Q37" s="142"/>
      <c r="R37" s="142"/>
      <c r="S37" s="157" t="s">
        <v>57</v>
      </c>
      <c r="T37" s="159"/>
      <c r="U37" s="139" t="s">
        <v>57</v>
      </c>
      <c r="V37" s="140">
        <v>3</v>
      </c>
      <c r="W37" s="137" t="s">
        <v>57</v>
      </c>
      <c r="X37" s="138"/>
      <c r="Y37" s="137" t="s">
        <v>57</v>
      </c>
      <c r="Z37" s="138"/>
      <c r="AA37" s="142"/>
      <c r="AB37" s="142"/>
      <c r="AC37" s="137" t="s">
        <v>57</v>
      </c>
      <c r="AD37" s="138"/>
      <c r="AE37" s="137" t="s">
        <v>57</v>
      </c>
      <c r="AF37" s="138"/>
      <c r="AG37" s="157" t="s">
        <v>57</v>
      </c>
      <c r="AH37" s="159"/>
      <c r="AI37" s="139" t="s">
        <v>57</v>
      </c>
      <c r="AJ37" s="140">
        <v>1</v>
      </c>
      <c r="AK37" s="141"/>
      <c r="AL37" s="141"/>
      <c r="AM37" s="157" t="s">
        <v>57</v>
      </c>
      <c r="AN37" s="159"/>
      <c r="AO37" s="139" t="s">
        <v>57</v>
      </c>
      <c r="AP37" s="140">
        <v>2</v>
      </c>
      <c r="AQ37" s="137" t="s">
        <v>57</v>
      </c>
      <c r="AR37" s="138"/>
      <c r="AS37" s="142"/>
      <c r="AT37" s="138"/>
      <c r="AU37" s="142"/>
      <c r="AV37" s="142"/>
      <c r="AW37" s="421" t="s">
        <v>57</v>
      </c>
      <c r="AX37" s="207"/>
      <c r="AY37" s="432">
        <v>2</v>
      </c>
      <c r="AZ37" s="137"/>
      <c r="BA37" s="460">
        <v>3</v>
      </c>
      <c r="BB37" s="137"/>
      <c r="BC37" s="432">
        <v>1</v>
      </c>
      <c r="BD37" s="419" t="s">
        <v>57</v>
      </c>
      <c r="BE37" s="142">
        <v>4</v>
      </c>
      <c r="BF37" s="147"/>
      <c r="BG37" s="147" t="s">
        <v>57</v>
      </c>
      <c r="BH37" s="194"/>
      <c r="BI37" s="195"/>
      <c r="BJ37" s="150"/>
      <c r="BK37" s="685" t="s">
        <v>128</v>
      </c>
      <c r="BL37" s="685"/>
      <c r="BM37" s="150"/>
      <c r="BN37" s="686" t="s">
        <v>57</v>
      </c>
      <c r="BO37" s="152"/>
    </row>
    <row r="38" spans="1:67" ht="21.75" customHeight="1" thickBot="1">
      <c r="A38" s="709"/>
      <c r="B38" s="134">
        <v>4</v>
      </c>
      <c r="C38" s="135" t="str">
        <f>IF(Holdanmeldelse!M22&lt;&gt;0,Holdanmeldelse!M22," ")</f>
        <v> </v>
      </c>
      <c r="D38" s="679" t="str">
        <f>IF(Holdanmeldelse!N22&lt;&gt;0,Holdanmeldelse!N22," ")</f>
        <v> </v>
      </c>
      <c r="E38" s="680"/>
      <c r="F38" s="680"/>
      <c r="G38" s="681"/>
      <c r="H38" s="136">
        <f>IF(Holdanmeldelse!R22&lt;&gt;0,Holdanmeldelse!R22," ")</f>
      </c>
      <c r="I38" s="137"/>
      <c r="J38" s="138"/>
      <c r="K38" s="137"/>
      <c r="L38" s="138"/>
      <c r="M38" s="162"/>
      <c r="N38" s="141"/>
      <c r="O38" s="161"/>
      <c r="P38" s="144">
        <v>3</v>
      </c>
      <c r="Q38" s="160"/>
      <c r="R38" s="160"/>
      <c r="S38" s="161"/>
      <c r="T38" s="144">
        <v>2</v>
      </c>
      <c r="U38" s="162"/>
      <c r="V38" s="141"/>
      <c r="W38" s="137"/>
      <c r="X38" s="138"/>
      <c r="Y38" s="137"/>
      <c r="Z38" s="138"/>
      <c r="AA38" s="158"/>
      <c r="AB38" s="158"/>
      <c r="AC38" s="137"/>
      <c r="AD38" s="138"/>
      <c r="AE38" s="137"/>
      <c r="AF38" s="142"/>
      <c r="AG38" s="161"/>
      <c r="AH38" s="144">
        <v>4</v>
      </c>
      <c r="AI38" s="162"/>
      <c r="AJ38" s="141"/>
      <c r="AK38" s="216"/>
      <c r="AL38" s="217"/>
      <c r="AM38" s="161"/>
      <c r="AN38" s="144">
        <v>1</v>
      </c>
      <c r="AO38" s="201" t="s">
        <v>57</v>
      </c>
      <c r="AP38" s="174"/>
      <c r="AQ38" s="137"/>
      <c r="AR38" s="138"/>
      <c r="AS38" s="142"/>
      <c r="AT38" s="138"/>
      <c r="AU38" s="388"/>
      <c r="AV38" s="158"/>
      <c r="AW38" s="421"/>
      <c r="AX38" s="424"/>
      <c r="AY38" s="448">
        <v>2</v>
      </c>
      <c r="AZ38" s="157"/>
      <c r="BA38" s="461">
        <v>3</v>
      </c>
      <c r="BB38" s="157"/>
      <c r="BC38" s="432">
        <v>1</v>
      </c>
      <c r="BD38" s="419"/>
      <c r="BE38" s="142">
        <v>4</v>
      </c>
      <c r="BF38" s="167"/>
      <c r="BG38" s="167"/>
      <c r="BH38" s="199"/>
      <c r="BI38" s="200"/>
      <c r="BJ38" s="150"/>
      <c r="BK38" s="151"/>
      <c r="BL38" s="170"/>
      <c r="BM38" s="150"/>
      <c r="BN38" s="687"/>
      <c r="BO38" s="152"/>
    </row>
    <row r="39" spans="1:67" ht="21.75" customHeight="1" thickBot="1">
      <c r="A39" s="709"/>
      <c r="B39" s="134">
        <v>5</v>
      </c>
      <c r="C39" s="135" t="str">
        <f>IF(Holdanmeldelse!M23&lt;&gt;0,Holdanmeldelse!M23," ")</f>
        <v> </v>
      </c>
      <c r="D39" s="679" t="str">
        <f>IF(Holdanmeldelse!N23&lt;&gt;0,Holdanmeldelse!N23," ")</f>
        <v> </v>
      </c>
      <c r="E39" s="680"/>
      <c r="F39" s="680"/>
      <c r="G39" s="681"/>
      <c r="H39" s="136">
        <f>IF(Holdanmeldelse!R23&lt;&gt;0,Holdanmeldelse!R23," ")</f>
      </c>
      <c r="I39" s="137" t="s">
        <v>57</v>
      </c>
      <c r="J39" s="138"/>
      <c r="K39" s="137" t="s">
        <v>57</v>
      </c>
      <c r="L39" s="138"/>
      <c r="M39" s="137" t="s">
        <v>57</v>
      </c>
      <c r="N39" s="142"/>
      <c r="O39" s="153"/>
      <c r="P39" s="211"/>
      <c r="Q39" s="212"/>
      <c r="R39" s="212">
        <v>4</v>
      </c>
      <c r="S39" s="172"/>
      <c r="T39" s="174"/>
      <c r="U39" s="145" t="s">
        <v>57</v>
      </c>
      <c r="V39" s="138"/>
      <c r="W39" s="137" t="s">
        <v>57</v>
      </c>
      <c r="X39" s="138"/>
      <c r="Y39" s="137" t="s">
        <v>57</v>
      </c>
      <c r="Z39" s="142"/>
      <c r="AA39" s="416"/>
      <c r="AB39" s="140">
        <v>2</v>
      </c>
      <c r="AC39" s="145" t="s">
        <v>57</v>
      </c>
      <c r="AD39" s="138"/>
      <c r="AE39" s="137" t="s">
        <v>57</v>
      </c>
      <c r="AF39" s="142"/>
      <c r="AG39" s="153"/>
      <c r="AH39" s="174"/>
      <c r="AI39" s="145" t="s">
        <v>57</v>
      </c>
      <c r="AJ39" s="142"/>
      <c r="AK39" s="143"/>
      <c r="AL39" s="144">
        <v>1</v>
      </c>
      <c r="AM39" s="201" t="s">
        <v>57</v>
      </c>
      <c r="AN39" s="174"/>
      <c r="AO39" s="145" t="s">
        <v>57</v>
      </c>
      <c r="AP39" s="138"/>
      <c r="AQ39" s="137" t="s">
        <v>57</v>
      </c>
      <c r="AR39" s="138"/>
      <c r="AS39" s="142"/>
      <c r="AT39" s="142"/>
      <c r="AU39" s="143"/>
      <c r="AV39" s="144">
        <v>3</v>
      </c>
      <c r="AW39" s="425" t="s">
        <v>57</v>
      </c>
      <c r="AX39" s="207"/>
      <c r="AY39" s="430">
        <v>2</v>
      </c>
      <c r="AZ39" s="137"/>
      <c r="BA39" s="430">
        <v>3</v>
      </c>
      <c r="BB39" s="137"/>
      <c r="BC39" s="138">
        <v>1</v>
      </c>
      <c r="BD39" s="419" t="s">
        <v>57</v>
      </c>
      <c r="BE39" s="142">
        <v>4</v>
      </c>
      <c r="BF39" s="167"/>
      <c r="BG39" s="167" t="s">
        <v>57</v>
      </c>
      <c r="BH39" s="199"/>
      <c r="BI39" s="202"/>
      <c r="BJ39" s="150"/>
      <c r="BK39" s="178" t="s">
        <v>57</v>
      </c>
      <c r="BL39" s="150"/>
      <c r="BM39" s="150"/>
      <c r="BN39" s="688"/>
      <c r="BO39" s="152"/>
    </row>
    <row r="40" spans="1:67" ht="20.25" customHeight="1">
      <c r="A40" s="709"/>
      <c r="B40" s="179"/>
      <c r="C40" s="218" t="str">
        <f>IF(Holdanmeldelse!M24&lt;&gt;0,Holdanmeldelse!M24," ")</f>
        <v> </v>
      </c>
      <c r="D40" s="701" t="str">
        <f>IF(Holdanmeldelse!N24&lt;&gt;0,Holdanmeldelse!N24," ")</f>
        <v> </v>
      </c>
      <c r="E40" s="701"/>
      <c r="F40" s="701"/>
      <c r="G40" s="701"/>
      <c r="H40" s="180"/>
      <c r="I40" s="666"/>
      <c r="J40" s="667"/>
      <c r="K40" s="666"/>
      <c r="L40" s="667"/>
      <c r="M40" s="666"/>
      <c r="N40" s="667"/>
      <c r="O40" s="661"/>
      <c r="P40" s="662"/>
      <c r="Q40" s="657"/>
      <c r="R40" s="658"/>
      <c r="S40" s="661"/>
      <c r="T40" s="662"/>
      <c r="U40" s="666"/>
      <c r="V40" s="667"/>
      <c r="W40" s="666"/>
      <c r="X40" s="667"/>
      <c r="Y40" s="666"/>
      <c r="Z40" s="667"/>
      <c r="AA40" s="657"/>
      <c r="AB40" s="658"/>
      <c r="AC40" s="666"/>
      <c r="AD40" s="667"/>
      <c r="AE40" s="666"/>
      <c r="AF40" s="667"/>
      <c r="AG40" s="661"/>
      <c r="AH40" s="662"/>
      <c r="AI40" s="666"/>
      <c r="AJ40" s="667"/>
      <c r="AK40" s="661"/>
      <c r="AL40" s="662"/>
      <c r="AM40" s="661"/>
      <c r="AN40" s="662"/>
      <c r="AO40" s="666"/>
      <c r="AP40" s="667"/>
      <c r="AQ40" s="666"/>
      <c r="AR40" s="667"/>
      <c r="AS40" s="666"/>
      <c r="AT40" s="667"/>
      <c r="AU40" s="661"/>
      <c r="AV40" s="662"/>
      <c r="AW40" s="713"/>
      <c r="AX40" s="412"/>
      <c r="AY40" s="393"/>
      <c r="AZ40" s="412"/>
      <c r="BA40" s="393"/>
      <c r="BB40" s="412"/>
      <c r="BC40" s="393"/>
      <c r="BD40" s="689"/>
      <c r="BE40" s="690"/>
      <c r="BF40" s="203" t="s">
        <v>129</v>
      </c>
      <c r="BG40" s="183"/>
      <c r="BH40" s="693"/>
      <c r="BI40" s="694"/>
      <c r="BJ40" s="204"/>
      <c r="BK40" s="150"/>
      <c r="BL40" s="150"/>
      <c r="BM40" s="150"/>
      <c r="BN40" s="184" t="s">
        <v>130</v>
      </c>
      <c r="BO40" s="152"/>
    </row>
    <row r="41" spans="1:67" ht="15.75" customHeight="1" thickBot="1">
      <c r="A41" s="710"/>
      <c r="B41" s="702"/>
      <c r="C41" s="703"/>
      <c r="D41" s="704" t="s">
        <v>43</v>
      </c>
      <c r="E41" s="705"/>
      <c r="F41" s="705"/>
      <c r="G41" s="705"/>
      <c r="H41" s="185" t="s">
        <v>131</v>
      </c>
      <c r="I41" s="659"/>
      <c r="J41" s="660"/>
      <c r="K41" s="659"/>
      <c r="L41" s="660"/>
      <c r="M41" s="659"/>
      <c r="N41" s="660"/>
      <c r="O41" s="659"/>
      <c r="P41" s="660"/>
      <c r="Q41" s="659"/>
      <c r="R41" s="660"/>
      <c r="S41" s="659"/>
      <c r="T41" s="660"/>
      <c r="U41" s="659"/>
      <c r="V41" s="660"/>
      <c r="W41" s="659"/>
      <c r="X41" s="660"/>
      <c r="Y41" s="659"/>
      <c r="Z41" s="660"/>
      <c r="AA41" s="659"/>
      <c r="AB41" s="660"/>
      <c r="AC41" s="659"/>
      <c r="AD41" s="660"/>
      <c r="AE41" s="659"/>
      <c r="AF41" s="660"/>
      <c r="AG41" s="659"/>
      <c r="AH41" s="660"/>
      <c r="AI41" s="659"/>
      <c r="AJ41" s="660"/>
      <c r="AK41" s="659"/>
      <c r="AL41" s="660"/>
      <c r="AM41" s="659"/>
      <c r="AN41" s="660"/>
      <c r="AO41" s="659"/>
      <c r="AP41" s="660"/>
      <c r="AQ41" s="659"/>
      <c r="AR41" s="660"/>
      <c r="AS41" s="659"/>
      <c r="AT41" s="660"/>
      <c r="AU41" s="659"/>
      <c r="AV41" s="660"/>
      <c r="AW41" s="714"/>
      <c r="AX41" s="413"/>
      <c r="AY41" s="394"/>
      <c r="AZ41" s="413"/>
      <c r="BA41" s="394"/>
      <c r="BB41" s="413"/>
      <c r="BC41" s="394"/>
      <c r="BD41" s="691"/>
      <c r="BE41" s="692"/>
      <c r="BF41" s="205" t="s">
        <v>132</v>
      </c>
      <c r="BG41" s="187"/>
      <c r="BH41" s="695"/>
      <c r="BI41" s="696"/>
      <c r="BJ41" s="206"/>
      <c r="BK41" s="188"/>
      <c r="BL41" s="188"/>
      <c r="BM41" s="188"/>
      <c r="BN41" s="189" t="s">
        <v>133</v>
      </c>
      <c r="BO41" s="190"/>
    </row>
    <row r="42" spans="6:61" ht="22.5" customHeight="1">
      <c r="F42" s="721" t="s">
        <v>137</v>
      </c>
      <c r="G42" s="721"/>
      <c r="H42" s="722"/>
      <c r="I42" s="725"/>
      <c r="J42" s="726"/>
      <c r="K42" s="727"/>
      <c r="L42" s="726"/>
      <c r="M42" s="727"/>
      <c r="N42" s="726"/>
      <c r="O42" s="727"/>
      <c r="P42" s="726"/>
      <c r="Q42" s="727"/>
      <c r="R42" s="726"/>
      <c r="S42" s="727"/>
      <c r="T42" s="726"/>
      <c r="U42" s="727"/>
      <c r="V42" s="726"/>
      <c r="W42" s="727"/>
      <c r="X42" s="726"/>
      <c r="Y42" s="727"/>
      <c r="Z42" s="726"/>
      <c r="AA42" s="415"/>
      <c r="AB42" s="415"/>
      <c r="AC42" s="727"/>
      <c r="AD42" s="726"/>
      <c r="AE42" s="727"/>
      <c r="AF42" s="726"/>
      <c r="AG42" s="727"/>
      <c r="AH42" s="726"/>
      <c r="AI42" s="727"/>
      <c r="AJ42" s="726"/>
      <c r="AK42" s="727"/>
      <c r="AL42" s="726"/>
      <c r="AM42" s="727"/>
      <c r="AN42" s="726"/>
      <c r="AO42" s="727"/>
      <c r="AP42" s="726"/>
      <c r="AQ42" s="727"/>
      <c r="AR42" s="726"/>
      <c r="AS42" s="727"/>
      <c r="AT42" s="726"/>
      <c r="AU42" s="415"/>
      <c r="AV42" s="415"/>
      <c r="AW42" s="462"/>
      <c r="AX42" s="415"/>
      <c r="AY42" s="395"/>
      <c r="AZ42" s="481"/>
      <c r="BA42" s="395"/>
      <c r="BB42" s="415"/>
      <c r="BC42" s="395"/>
      <c r="BD42" s="728"/>
      <c r="BE42" s="729"/>
      <c r="BF42" s="730"/>
      <c r="BG42" s="731"/>
      <c r="BH42" s="220"/>
      <c r="BI42" s="219"/>
    </row>
    <row r="43" spans="6:63" ht="22.5" customHeight="1" thickBot="1">
      <c r="F43" s="723"/>
      <c r="G43" s="723"/>
      <c r="H43" s="724"/>
      <c r="I43" s="734" t="s">
        <v>57</v>
      </c>
      <c r="J43" s="660"/>
      <c r="K43" s="659" t="s">
        <v>57</v>
      </c>
      <c r="L43" s="660"/>
      <c r="M43" s="659"/>
      <c r="N43" s="660"/>
      <c r="O43" s="659" t="s">
        <v>57</v>
      </c>
      <c r="P43" s="660"/>
      <c r="Q43" s="659"/>
      <c r="R43" s="660"/>
      <c r="S43" s="659" t="s">
        <v>57</v>
      </c>
      <c r="T43" s="660"/>
      <c r="U43" s="659" t="s">
        <v>57</v>
      </c>
      <c r="V43" s="660"/>
      <c r="W43" s="659" t="s">
        <v>57</v>
      </c>
      <c r="X43" s="660"/>
      <c r="Y43" s="659" t="s">
        <v>127</v>
      </c>
      <c r="Z43" s="660"/>
      <c r="AA43" s="413"/>
      <c r="AB43" s="413"/>
      <c r="AC43" s="659" t="s">
        <v>57</v>
      </c>
      <c r="AD43" s="660"/>
      <c r="AE43" s="659"/>
      <c r="AF43" s="660"/>
      <c r="AG43" s="659" t="s">
        <v>57</v>
      </c>
      <c r="AH43" s="660"/>
      <c r="AI43" s="659" t="s">
        <v>57</v>
      </c>
      <c r="AJ43" s="660"/>
      <c r="AK43" s="659"/>
      <c r="AL43" s="660"/>
      <c r="AM43" s="659" t="s">
        <v>57</v>
      </c>
      <c r="AN43" s="660"/>
      <c r="AO43" s="659" t="s">
        <v>57</v>
      </c>
      <c r="AP43" s="660"/>
      <c r="AQ43" s="659"/>
      <c r="AR43" s="660"/>
      <c r="AS43" s="659"/>
      <c r="AT43" s="660"/>
      <c r="AU43" s="413"/>
      <c r="AV43" s="413"/>
      <c r="AW43" s="442" t="s">
        <v>57</v>
      </c>
      <c r="AX43" s="413"/>
      <c r="AY43" s="394"/>
      <c r="AZ43" s="480"/>
      <c r="BA43" s="394"/>
      <c r="BB43" s="413"/>
      <c r="BC43" s="394"/>
      <c r="BD43" s="691"/>
      <c r="BE43" s="692"/>
      <c r="BF43" s="732"/>
      <c r="BG43" s="733"/>
      <c r="BH43" s="221"/>
      <c r="BI43" s="181"/>
      <c r="BK43" s="222" t="s">
        <v>183</v>
      </c>
    </row>
    <row r="44" spans="1:67" ht="30" customHeight="1">
      <c r="A44" s="742" t="s">
        <v>138</v>
      </c>
      <c r="B44" s="742"/>
      <c r="C44" s="742"/>
      <c r="D44" s="742"/>
      <c r="E44" s="743" t="s">
        <v>57</v>
      </c>
      <c r="F44" s="744"/>
      <c r="G44" s="744"/>
      <c r="H44" s="744"/>
      <c r="I44" s="744"/>
      <c r="J44" s="745"/>
      <c r="K44" s="746" t="s">
        <v>81</v>
      </c>
      <c r="L44" s="747"/>
      <c r="M44" s="747"/>
      <c r="N44" s="748"/>
      <c r="O44" s="743" t="s">
        <v>57</v>
      </c>
      <c r="P44" s="744"/>
      <c r="Q44" s="744"/>
      <c r="R44" s="744"/>
      <c r="S44" s="744"/>
      <c r="T44" s="745"/>
      <c r="U44" s="122"/>
      <c r="AO44" s="751" t="s">
        <v>139</v>
      </c>
      <c r="AP44" s="751"/>
      <c r="AQ44" s="751"/>
      <c r="AR44" s="751"/>
      <c r="AS44" s="751"/>
      <c r="AT44" s="751"/>
      <c r="AU44" s="751"/>
      <c r="AV44" s="751"/>
      <c r="AW44" s="751"/>
      <c r="AX44" s="396"/>
      <c r="AY44" s="396"/>
      <c r="AZ44" s="396"/>
      <c r="BA44" s="490"/>
      <c r="BB44" s="491"/>
      <c r="BC44" s="491"/>
      <c r="BD44" s="749"/>
      <c r="BE44" s="749"/>
      <c r="BF44" s="749"/>
      <c r="BG44" s="749"/>
      <c r="BH44" s="749"/>
      <c r="BI44" s="750"/>
      <c r="BJ44" s="735" t="s">
        <v>81</v>
      </c>
      <c r="BK44" s="736"/>
      <c r="BL44" s="737" t="s">
        <v>57</v>
      </c>
      <c r="BM44" s="738"/>
      <c r="BN44" s="739"/>
      <c r="BO44" s="223"/>
    </row>
    <row r="46" spans="1:59" ht="24.75" customHeight="1">
      <c r="A46" s="740" t="s">
        <v>140</v>
      </c>
      <c r="B46" s="740"/>
      <c r="C46" s="740"/>
      <c r="D46" s="740"/>
      <c r="E46" s="224"/>
      <c r="F46" s="225"/>
      <c r="G46" s="225"/>
      <c r="H46" s="225"/>
      <c r="I46" s="225"/>
      <c r="J46" s="226"/>
      <c r="K46" s="225"/>
      <c r="L46" s="227"/>
      <c r="M46" s="741"/>
      <c r="N46" s="741"/>
      <c r="O46" s="741"/>
      <c r="P46" s="741"/>
      <c r="Q46" s="741"/>
      <c r="R46" s="741"/>
      <c r="S46" s="741"/>
      <c r="T46" s="227"/>
      <c r="U46" s="227"/>
      <c r="V46" s="227"/>
      <c r="W46" s="227"/>
      <c r="X46" s="227"/>
      <c r="Y46" s="228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9"/>
      <c r="AS46" s="228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9"/>
    </row>
    <row r="47" spans="1:59" ht="12.75">
      <c r="A47" s="230"/>
      <c r="B47" s="230"/>
      <c r="C47" s="230"/>
      <c r="D47" s="230"/>
      <c r="E47" s="230"/>
      <c r="F47" s="230"/>
      <c r="G47" s="230" t="s">
        <v>141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 t="s">
        <v>142</v>
      </c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 t="s">
        <v>143</v>
      </c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</row>
    <row r="53" ht="12.75">
      <c r="H53" s="4"/>
    </row>
  </sheetData>
  <sheetProtection password="E3E8" sheet="1"/>
  <mergeCells count="314">
    <mergeCell ref="O44:T44"/>
    <mergeCell ref="AO44:AW44"/>
    <mergeCell ref="S43:T43"/>
    <mergeCell ref="AO43:AP43"/>
    <mergeCell ref="AQ43:AR43"/>
    <mergeCell ref="U43:V43"/>
    <mergeCell ref="W43:X43"/>
    <mergeCell ref="Y43:Z43"/>
    <mergeCell ref="AC43:AD43"/>
    <mergeCell ref="BJ44:BK44"/>
    <mergeCell ref="BL44:BN44"/>
    <mergeCell ref="A46:D46"/>
    <mergeCell ref="M46:S46"/>
    <mergeCell ref="AS43:AT43"/>
    <mergeCell ref="BD43:BE43"/>
    <mergeCell ref="A44:D44"/>
    <mergeCell ref="E44:J44"/>
    <mergeCell ref="K44:N44"/>
    <mergeCell ref="BD44:BI44"/>
    <mergeCell ref="S42:T42"/>
    <mergeCell ref="U42:V42"/>
    <mergeCell ref="W42:X42"/>
    <mergeCell ref="Y42:Z42"/>
    <mergeCell ref="AC42:AD42"/>
    <mergeCell ref="AE42:AF42"/>
    <mergeCell ref="BD42:BE42"/>
    <mergeCell ref="BF42:BG43"/>
    <mergeCell ref="I43:J43"/>
    <mergeCell ref="K43:L43"/>
    <mergeCell ref="M43:N43"/>
    <mergeCell ref="O43:P43"/>
    <mergeCell ref="Q43:R43"/>
    <mergeCell ref="AG42:AH42"/>
    <mergeCell ref="AI42:AJ42"/>
    <mergeCell ref="AK42:AL42"/>
    <mergeCell ref="AW40:AW41"/>
    <mergeCell ref="AE43:AF43"/>
    <mergeCell ref="AS42:AT42"/>
    <mergeCell ref="AM42:AN42"/>
    <mergeCell ref="AO42:AP42"/>
    <mergeCell ref="AQ42:AR42"/>
    <mergeCell ref="AG43:AH43"/>
    <mergeCell ref="AI43:AJ43"/>
    <mergeCell ref="AK43:AL43"/>
    <mergeCell ref="AM43:AN43"/>
    <mergeCell ref="F42:H43"/>
    <mergeCell ref="I42:J42"/>
    <mergeCell ref="K42:L42"/>
    <mergeCell ref="M42:N42"/>
    <mergeCell ref="O42:P42"/>
    <mergeCell ref="Q42:R42"/>
    <mergeCell ref="B41:C41"/>
    <mergeCell ref="D41:G41"/>
    <mergeCell ref="AG40:AH41"/>
    <mergeCell ref="AI40:AJ41"/>
    <mergeCell ref="AK40:AL41"/>
    <mergeCell ref="AM40:AN41"/>
    <mergeCell ref="S40:T41"/>
    <mergeCell ref="U40:V41"/>
    <mergeCell ref="W40:X41"/>
    <mergeCell ref="Y40:Z41"/>
    <mergeCell ref="M40:N41"/>
    <mergeCell ref="O40:P41"/>
    <mergeCell ref="Q40:R41"/>
    <mergeCell ref="BD40:BE41"/>
    <mergeCell ref="BH40:BI41"/>
    <mergeCell ref="AO40:AP41"/>
    <mergeCell ref="AQ40:AR41"/>
    <mergeCell ref="AC40:AD41"/>
    <mergeCell ref="AE40:AF41"/>
    <mergeCell ref="AS40:AT41"/>
    <mergeCell ref="BK37:BL37"/>
    <mergeCell ref="BN37:BN39"/>
    <mergeCell ref="D38:G38"/>
    <mergeCell ref="D39:G39"/>
    <mergeCell ref="BD34:BE34"/>
    <mergeCell ref="BL34:BN34"/>
    <mergeCell ref="D35:G35"/>
    <mergeCell ref="BL35:BN35"/>
    <mergeCell ref="Q34:R34"/>
    <mergeCell ref="AU34:AV34"/>
    <mergeCell ref="S34:T34"/>
    <mergeCell ref="U34:V34"/>
    <mergeCell ref="W34:X34"/>
    <mergeCell ref="AE34:AF34"/>
    <mergeCell ref="AG34:AH34"/>
    <mergeCell ref="AI34:AJ34"/>
    <mergeCell ref="AC34:AD34"/>
    <mergeCell ref="AA34:AB34"/>
    <mergeCell ref="AK34:AL34"/>
    <mergeCell ref="AM34:AN34"/>
    <mergeCell ref="I40:J41"/>
    <mergeCell ref="AS31:AT32"/>
    <mergeCell ref="A25:A32"/>
    <mergeCell ref="D27:G27"/>
    <mergeCell ref="AQ34:AR34"/>
    <mergeCell ref="AS34:AT34"/>
    <mergeCell ref="AO34:AP34"/>
    <mergeCell ref="Y34:Z34"/>
    <mergeCell ref="K40:L41"/>
    <mergeCell ref="AE31:AF32"/>
    <mergeCell ref="A34:A41"/>
    <mergeCell ref="E34:G34"/>
    <mergeCell ref="I34:J34"/>
    <mergeCell ref="K34:L34"/>
    <mergeCell ref="M34:N34"/>
    <mergeCell ref="O34:P34"/>
    <mergeCell ref="D36:G36"/>
    <mergeCell ref="D37:G37"/>
    <mergeCell ref="D29:G29"/>
    <mergeCell ref="D30:G30"/>
    <mergeCell ref="D40:G40"/>
    <mergeCell ref="BH31:BI32"/>
    <mergeCell ref="B32:C32"/>
    <mergeCell ref="D32:G32"/>
    <mergeCell ref="AG31:AH32"/>
    <mergeCell ref="AI31:AJ32"/>
    <mergeCell ref="AK31:AL32"/>
    <mergeCell ref="AM31:AN32"/>
    <mergeCell ref="AW31:AW32"/>
    <mergeCell ref="M31:N32"/>
    <mergeCell ref="AA31:AB32"/>
    <mergeCell ref="U31:V32"/>
    <mergeCell ref="W31:X32"/>
    <mergeCell ref="Y31:Z32"/>
    <mergeCell ref="AC31:AD32"/>
    <mergeCell ref="AO31:AP32"/>
    <mergeCell ref="AQ31:AR32"/>
    <mergeCell ref="BN28:BN30"/>
    <mergeCell ref="BL26:BN26"/>
    <mergeCell ref="AE25:AF25"/>
    <mergeCell ref="D31:G31"/>
    <mergeCell ref="I31:J32"/>
    <mergeCell ref="K31:L32"/>
    <mergeCell ref="S31:T32"/>
    <mergeCell ref="O31:P32"/>
    <mergeCell ref="Q31:R32"/>
    <mergeCell ref="D28:G28"/>
    <mergeCell ref="Y25:Z25"/>
    <mergeCell ref="AC25:AD25"/>
    <mergeCell ref="AG25:AH25"/>
    <mergeCell ref="BK28:BL28"/>
    <mergeCell ref="Q25:R25"/>
    <mergeCell ref="S25:T25"/>
    <mergeCell ref="U25:V25"/>
    <mergeCell ref="W25:X25"/>
    <mergeCell ref="BD25:BE25"/>
    <mergeCell ref="BL25:BN25"/>
    <mergeCell ref="D26:G26"/>
    <mergeCell ref="M25:N25"/>
    <mergeCell ref="O25:P25"/>
    <mergeCell ref="K25:L25"/>
    <mergeCell ref="AI25:AJ25"/>
    <mergeCell ref="AS25:AT25"/>
    <mergeCell ref="AK25:AL25"/>
    <mergeCell ref="E25:G25"/>
    <mergeCell ref="I25:J25"/>
    <mergeCell ref="AM25:AN25"/>
    <mergeCell ref="AQ22:AR23"/>
    <mergeCell ref="S22:T23"/>
    <mergeCell ref="U22:V23"/>
    <mergeCell ref="W22:X23"/>
    <mergeCell ref="AO25:AP25"/>
    <mergeCell ref="AO22:AP23"/>
    <mergeCell ref="Y22:Z23"/>
    <mergeCell ref="AC22:AD23"/>
    <mergeCell ref="AE22:AF23"/>
    <mergeCell ref="AA25:AB25"/>
    <mergeCell ref="BH22:BI23"/>
    <mergeCell ref="B23:C23"/>
    <mergeCell ref="D23:G23"/>
    <mergeCell ref="AG22:AH23"/>
    <mergeCell ref="AI22:AJ23"/>
    <mergeCell ref="AK22:AL23"/>
    <mergeCell ref="Q22:R23"/>
    <mergeCell ref="AS22:AT23"/>
    <mergeCell ref="AW22:AW23"/>
    <mergeCell ref="AM22:AN23"/>
    <mergeCell ref="AI16:AJ16"/>
    <mergeCell ref="AC16:AD16"/>
    <mergeCell ref="AA16:AB16"/>
    <mergeCell ref="I22:J23"/>
    <mergeCell ref="BK19:BL19"/>
    <mergeCell ref="BN19:BN21"/>
    <mergeCell ref="BD16:BE16"/>
    <mergeCell ref="BL16:BN16"/>
    <mergeCell ref="BL17:BN17"/>
    <mergeCell ref="Q16:R16"/>
    <mergeCell ref="Y16:Z16"/>
    <mergeCell ref="S16:T16"/>
    <mergeCell ref="U16:V16"/>
    <mergeCell ref="A16:A23"/>
    <mergeCell ref="AE16:AF16"/>
    <mergeCell ref="AG16:AH16"/>
    <mergeCell ref="D20:G20"/>
    <mergeCell ref="D21:G21"/>
    <mergeCell ref="D17:G17"/>
    <mergeCell ref="W16:X16"/>
    <mergeCell ref="K16:L16"/>
    <mergeCell ref="M16:N16"/>
    <mergeCell ref="O16:P16"/>
    <mergeCell ref="D18:G18"/>
    <mergeCell ref="AS13:AT14"/>
    <mergeCell ref="A7:A14"/>
    <mergeCell ref="D9:G9"/>
    <mergeCell ref="AQ16:AR16"/>
    <mergeCell ref="AS16:AT16"/>
    <mergeCell ref="AO16:AP16"/>
    <mergeCell ref="D19:G19"/>
    <mergeCell ref="M22:N23"/>
    <mergeCell ref="O22:P23"/>
    <mergeCell ref="B14:C14"/>
    <mergeCell ref="D14:G14"/>
    <mergeCell ref="AG13:AH14"/>
    <mergeCell ref="D22:G22"/>
    <mergeCell ref="I13:J14"/>
    <mergeCell ref="E16:G16"/>
    <mergeCell ref="I16:J16"/>
    <mergeCell ref="AI13:AJ14"/>
    <mergeCell ref="AK13:AL14"/>
    <mergeCell ref="AM13:AN14"/>
    <mergeCell ref="AE13:AF14"/>
    <mergeCell ref="D10:G10"/>
    <mergeCell ref="AW13:AW14"/>
    <mergeCell ref="M13:N14"/>
    <mergeCell ref="D11:G11"/>
    <mergeCell ref="D12:G12"/>
    <mergeCell ref="D13:G13"/>
    <mergeCell ref="BH13:BI14"/>
    <mergeCell ref="AO13:AP14"/>
    <mergeCell ref="AQ13:AR14"/>
    <mergeCell ref="K22:L23"/>
    <mergeCell ref="AK16:AL16"/>
    <mergeCell ref="AZ13:BA14"/>
    <mergeCell ref="K13:L14"/>
    <mergeCell ref="S13:T14"/>
    <mergeCell ref="O13:P14"/>
    <mergeCell ref="Q13:R14"/>
    <mergeCell ref="BN10:BN12"/>
    <mergeCell ref="U7:V7"/>
    <mergeCell ref="W7:X7"/>
    <mergeCell ref="Y7:Z7"/>
    <mergeCell ref="AC7:AD7"/>
    <mergeCell ref="BD13:BE14"/>
    <mergeCell ref="U13:V14"/>
    <mergeCell ref="W13:X14"/>
    <mergeCell ref="Y13:Z14"/>
    <mergeCell ref="AC13:AD14"/>
    <mergeCell ref="M7:N7"/>
    <mergeCell ref="O7:P7"/>
    <mergeCell ref="BK10:BL10"/>
    <mergeCell ref="AK7:AL7"/>
    <mergeCell ref="AM7:AN7"/>
    <mergeCell ref="AO7:AP7"/>
    <mergeCell ref="Q7:R7"/>
    <mergeCell ref="AX7:AY7"/>
    <mergeCell ref="AZ7:BA7"/>
    <mergeCell ref="D8:G8"/>
    <mergeCell ref="BL8:BN8"/>
    <mergeCell ref="AE7:AF7"/>
    <mergeCell ref="AG7:AH7"/>
    <mergeCell ref="AI7:AJ7"/>
    <mergeCell ref="S7:T7"/>
    <mergeCell ref="AQ7:AR7"/>
    <mergeCell ref="E7:G7"/>
    <mergeCell ref="I7:J7"/>
    <mergeCell ref="K7:L7"/>
    <mergeCell ref="AZ25:BA25"/>
    <mergeCell ref="BB25:BC25"/>
    <mergeCell ref="A1:G6"/>
    <mergeCell ref="BD3:BE3"/>
    <mergeCell ref="BD4:BE4"/>
    <mergeCell ref="AS7:AT7"/>
    <mergeCell ref="BD7:BE7"/>
    <mergeCell ref="AA7:AB7"/>
    <mergeCell ref="AU7:AV7"/>
    <mergeCell ref="BB7:BC7"/>
    <mergeCell ref="AA13:AB14"/>
    <mergeCell ref="AU22:AV23"/>
    <mergeCell ref="AA22:AB23"/>
    <mergeCell ref="AX22:AY23"/>
    <mergeCell ref="AM16:AN16"/>
    <mergeCell ref="AQ25:AR25"/>
    <mergeCell ref="AX16:AY16"/>
    <mergeCell ref="AU16:AV16"/>
    <mergeCell ref="AU25:AV25"/>
    <mergeCell ref="AX25:AY25"/>
    <mergeCell ref="BB22:BC23"/>
    <mergeCell ref="AX31:AY32"/>
    <mergeCell ref="AZ31:BA32"/>
    <mergeCell ref="BB31:BC32"/>
    <mergeCell ref="BB13:BC14"/>
    <mergeCell ref="AU31:AV32"/>
    <mergeCell ref="AX13:AY14"/>
    <mergeCell ref="AU13:AV14"/>
    <mergeCell ref="AZ16:BA16"/>
    <mergeCell ref="BB16:BC16"/>
    <mergeCell ref="BJ2:BK2"/>
    <mergeCell ref="BJ3:BM3"/>
    <mergeCell ref="BJ4:BN4"/>
    <mergeCell ref="BJ6:BN6"/>
    <mergeCell ref="AA40:AB41"/>
    <mergeCell ref="AU40:AV41"/>
    <mergeCell ref="AX34:AY34"/>
    <mergeCell ref="AZ34:BA34"/>
    <mergeCell ref="BB34:BC34"/>
    <mergeCell ref="AZ22:BA23"/>
    <mergeCell ref="U4:W4"/>
    <mergeCell ref="I5:BE6"/>
    <mergeCell ref="J1:BE2"/>
    <mergeCell ref="BG4:BH4"/>
    <mergeCell ref="AU3:BC4"/>
    <mergeCell ref="X4:AO4"/>
    <mergeCell ref="AQ4:AT4"/>
  </mergeCells>
  <conditionalFormatting sqref="I13:J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K53"/>
  <sheetViews>
    <sheetView showGridLines="0" zoomScale="70" zoomScaleNormal="70" zoomScaleSheetLayoutView="100" zoomScalePageLayoutView="0" workbookViewId="0" topLeftCell="A31">
      <selection activeCell="CM39" sqref="CM3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14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851562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8515625" style="0" customWidth="1"/>
    <col min="39" max="39" width="3.00390625" style="0" customWidth="1"/>
    <col min="40" max="40" width="1.7109375" style="0" customWidth="1"/>
    <col min="41" max="41" width="3.00390625" style="0" customWidth="1"/>
    <col min="42" max="42" width="1.8515625" style="0" customWidth="1"/>
    <col min="43" max="43" width="3.00390625" style="0" customWidth="1"/>
    <col min="44" max="44" width="1.8515625" style="0" customWidth="1"/>
    <col min="45" max="45" width="3.00390625" style="0" customWidth="1"/>
    <col min="46" max="46" width="1.8515625" style="0" customWidth="1"/>
    <col min="47" max="47" width="3.00390625" style="0" customWidth="1"/>
    <col min="48" max="48" width="1.8515625" style="0" customWidth="1"/>
    <col min="49" max="49" width="3.140625" style="0" customWidth="1"/>
    <col min="50" max="50" width="2.140625" style="0" customWidth="1"/>
    <col min="51" max="51" width="3.00390625" style="0" customWidth="1"/>
    <col min="52" max="52" width="1.7109375" style="0" customWidth="1"/>
    <col min="53" max="53" width="3.140625" style="0" customWidth="1"/>
    <col min="54" max="54" width="1.8515625" style="0" customWidth="1"/>
    <col min="55" max="55" width="3.140625" style="0" customWidth="1"/>
    <col min="56" max="56" width="1.8515625" style="0" customWidth="1"/>
    <col min="57" max="57" width="3.00390625" style="0" customWidth="1"/>
    <col min="58" max="58" width="1.8515625" style="0" customWidth="1"/>
    <col min="59" max="59" width="6.00390625" style="0" customWidth="1"/>
    <col min="60" max="60" width="5.28125" style="0" customWidth="1"/>
    <col min="61" max="62" width="5.140625" style="0" customWidth="1"/>
    <col min="63" max="63" width="1.7109375" style="0" customWidth="1"/>
    <col min="64" max="64" width="6.421875" style="0" customWidth="1"/>
    <col min="65" max="65" width="5.7109375" style="0" customWidth="1"/>
    <col min="66" max="66" width="3.7109375" style="0" customWidth="1"/>
    <col min="67" max="67" width="20.140625" style="0" customWidth="1"/>
    <col min="68" max="68" width="1.7109375" style="0" customWidth="1"/>
    <col min="69" max="69" width="6.28125" style="0" hidden="1" customWidth="1"/>
    <col min="70" max="85" width="4.7109375" style="0" hidden="1" customWidth="1"/>
    <col min="86" max="86" width="5.7109375" style="0" hidden="1" customWidth="1"/>
    <col min="87" max="87" width="6.57421875" style="0" hidden="1" customWidth="1"/>
    <col min="88" max="88" width="9.7109375" style="0" hidden="1" customWidth="1"/>
    <col min="89" max="89" width="13.00390625" style="0" hidden="1" customWidth="1"/>
  </cols>
  <sheetData>
    <row r="1" spans="1:68" ht="12.75" customHeight="1">
      <c r="A1" s="785"/>
      <c r="B1" s="785"/>
      <c r="C1" s="785"/>
      <c r="D1" s="785"/>
      <c r="E1" s="785"/>
      <c r="F1" s="785"/>
      <c r="G1" s="785"/>
      <c r="H1" s="359"/>
      <c r="I1" s="841" t="s">
        <v>117</v>
      </c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841"/>
      <c r="AM1" s="841"/>
      <c r="AN1" s="841"/>
      <c r="AO1" s="841"/>
      <c r="AP1" s="841"/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  <c r="BE1" s="841"/>
      <c r="BF1" s="841"/>
      <c r="BG1" s="360"/>
      <c r="BH1" s="360"/>
      <c r="BP1" s="231"/>
    </row>
    <row r="2" spans="1:69" ht="15" customHeight="1">
      <c r="A2" s="785"/>
      <c r="B2" s="785"/>
      <c r="C2" s="785"/>
      <c r="D2" s="785"/>
      <c r="E2" s="785"/>
      <c r="F2" s="785"/>
      <c r="G2" s="785"/>
      <c r="H2" s="359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841"/>
      <c r="BG2" s="361"/>
      <c r="BH2" s="360"/>
      <c r="BK2" s="853" t="s">
        <v>118</v>
      </c>
      <c r="BL2" s="853"/>
      <c r="BM2" s="853"/>
      <c r="BN2" s="405"/>
      <c r="BO2" s="405"/>
      <c r="BP2" s="405"/>
      <c r="BQ2" s="1"/>
    </row>
    <row r="3" spans="1:69" ht="15" customHeight="1">
      <c r="A3" s="785"/>
      <c r="B3" s="785"/>
      <c r="C3" s="785"/>
      <c r="D3" s="785"/>
      <c r="E3" s="785"/>
      <c r="F3" s="785"/>
      <c r="G3" s="785"/>
      <c r="I3" s="373"/>
      <c r="J3" s="359"/>
      <c r="K3" s="360"/>
      <c r="L3" s="360"/>
      <c r="M3" s="360"/>
      <c r="N3" s="849" t="str">
        <f>IF(Holdanmeldelse!C2&lt;&gt;0,Holdanmeldelse!C2," ")</f>
        <v> </v>
      </c>
      <c r="O3" s="849"/>
      <c r="P3" s="849"/>
      <c r="Q3" s="849"/>
      <c r="R3" s="349"/>
      <c r="S3" s="362"/>
      <c r="T3" s="362"/>
      <c r="U3" s="362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U3" s="360"/>
      <c r="AV3" s="847" t="str">
        <f>IF(Holdanmeldelse!C6&lt;&gt;0,Holdanmeldelse!C6," ")</f>
        <v> </v>
      </c>
      <c r="AW3" s="847"/>
      <c r="AX3" s="847"/>
      <c r="AY3" s="847"/>
      <c r="AZ3" s="847"/>
      <c r="BA3" s="847"/>
      <c r="BB3" s="360"/>
      <c r="BC3" s="360"/>
      <c r="BD3" s="360"/>
      <c r="BE3" s="786"/>
      <c r="BF3" s="786"/>
      <c r="BG3" s="232" t="s">
        <v>145</v>
      </c>
      <c r="BH3" s="360"/>
      <c r="BK3" s="654" t="s">
        <v>119</v>
      </c>
      <c r="BL3" s="654"/>
      <c r="BM3" s="654"/>
      <c r="BN3" s="654"/>
      <c r="BO3" s="654"/>
      <c r="BP3" s="405"/>
      <c r="BQ3" s="1"/>
    </row>
    <row r="4" spans="1:68" ht="15" customHeight="1">
      <c r="A4" s="785"/>
      <c r="B4" s="785"/>
      <c r="C4" s="785"/>
      <c r="D4" s="785"/>
      <c r="E4" s="785"/>
      <c r="F4" s="785"/>
      <c r="G4" s="785"/>
      <c r="L4" s="411" t="s">
        <v>21</v>
      </c>
      <c r="M4" s="411"/>
      <c r="N4" s="850"/>
      <c r="O4" s="850"/>
      <c r="P4" s="850"/>
      <c r="Q4" s="850"/>
      <c r="V4" s="782" t="s">
        <v>26</v>
      </c>
      <c r="W4" s="782"/>
      <c r="X4" s="782"/>
      <c r="Y4" s="848" t="str">
        <f>IF(Holdanmeldelse!C4&lt;&gt;0,Holdanmeldelse!C4," ")</f>
        <v> </v>
      </c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Q4" s="782" t="s">
        <v>29</v>
      </c>
      <c r="AR4" s="782"/>
      <c r="AS4" s="782"/>
      <c r="AT4" s="782"/>
      <c r="AU4" s="782"/>
      <c r="AV4" s="847"/>
      <c r="AW4" s="847"/>
      <c r="AX4" s="847"/>
      <c r="AY4" s="847"/>
      <c r="AZ4" s="847"/>
      <c r="BA4" s="847"/>
      <c r="BB4" s="360"/>
      <c r="BC4" s="360"/>
      <c r="BD4" s="360"/>
      <c r="BE4" s="783"/>
      <c r="BF4" s="783"/>
      <c r="BG4" s="784" t="str">
        <f>IF(Holdanmeldelse!F2&lt;&gt;0,Holdanmeldelse!F2," ")</f>
        <v> </v>
      </c>
      <c r="BH4" s="784"/>
      <c r="BK4" s="837" t="s">
        <v>120</v>
      </c>
      <c r="BL4" s="837"/>
      <c r="BM4" s="837"/>
      <c r="BN4" s="837"/>
      <c r="BO4" s="837"/>
      <c r="BP4" s="409"/>
    </row>
    <row r="5" spans="1:68" ht="15" customHeight="1">
      <c r="A5" s="785"/>
      <c r="B5" s="785"/>
      <c r="C5" s="785"/>
      <c r="D5" s="785"/>
      <c r="E5" s="785"/>
      <c r="F5" s="785"/>
      <c r="G5" s="785"/>
      <c r="H5" s="359"/>
      <c r="I5" s="851" t="s">
        <v>121</v>
      </c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851"/>
      <c r="BC5" s="851"/>
      <c r="BD5" s="851"/>
      <c r="BE5" s="851"/>
      <c r="BF5" s="851"/>
      <c r="BG5" s="361"/>
      <c r="BH5" s="360"/>
      <c r="BK5" s="838" t="s">
        <v>122</v>
      </c>
      <c r="BL5" s="838"/>
      <c r="BM5" s="838"/>
      <c r="BN5" s="838"/>
      <c r="BO5" s="838"/>
      <c r="BP5" s="404"/>
    </row>
    <row r="6" spans="1:69" ht="15" customHeight="1" thickBot="1">
      <c r="A6" s="785"/>
      <c r="B6" s="785"/>
      <c r="C6" s="785"/>
      <c r="D6" s="785"/>
      <c r="E6" s="785"/>
      <c r="F6" s="785"/>
      <c r="G6" s="785"/>
      <c r="H6" s="359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852"/>
      <c r="AC6" s="852"/>
      <c r="AD6" s="852"/>
      <c r="AE6" s="852"/>
      <c r="AF6" s="852"/>
      <c r="AG6" s="852"/>
      <c r="AH6" s="852"/>
      <c r="AI6" s="852"/>
      <c r="AJ6" s="852"/>
      <c r="AK6" s="852"/>
      <c r="AL6" s="852"/>
      <c r="AM6" s="852"/>
      <c r="AN6" s="852"/>
      <c r="AO6" s="852"/>
      <c r="AP6" s="852"/>
      <c r="AQ6" s="852"/>
      <c r="AR6" s="852"/>
      <c r="AS6" s="852"/>
      <c r="AT6" s="852"/>
      <c r="AU6" s="852"/>
      <c r="AV6" s="852"/>
      <c r="AW6" s="852"/>
      <c r="AX6" s="852"/>
      <c r="AY6" s="852"/>
      <c r="AZ6" s="852"/>
      <c r="BA6" s="852"/>
      <c r="BB6" s="852"/>
      <c r="BC6" s="852"/>
      <c r="BD6" s="852"/>
      <c r="BE6" s="852"/>
      <c r="BF6" s="852"/>
      <c r="BG6" s="360"/>
      <c r="BH6" s="360"/>
      <c r="BK6" s="846" t="s">
        <v>123</v>
      </c>
      <c r="BL6" s="846"/>
      <c r="BM6" s="846"/>
      <c r="BN6" s="846"/>
      <c r="BO6" s="846"/>
      <c r="BP6" s="410"/>
      <c r="BQ6" s="409"/>
    </row>
    <row r="7" spans="1:89" ht="18" customHeight="1" thickBot="1">
      <c r="A7" s="796" t="s">
        <v>124</v>
      </c>
      <c r="B7" s="123"/>
      <c r="C7" s="124" t="s">
        <v>38</v>
      </c>
      <c r="D7" s="665" t="s">
        <v>33</v>
      </c>
      <c r="E7" s="675"/>
      <c r="F7" s="675"/>
      <c r="G7" s="664"/>
      <c r="H7" s="234" t="s">
        <v>34</v>
      </c>
      <c r="I7" s="766">
        <v>1</v>
      </c>
      <c r="J7" s="767"/>
      <c r="K7" s="766">
        <v>2</v>
      </c>
      <c r="L7" s="767"/>
      <c r="M7" s="766">
        <v>3</v>
      </c>
      <c r="N7" s="767"/>
      <c r="O7" s="776">
        <v>4</v>
      </c>
      <c r="P7" s="777"/>
      <c r="Q7" s="776">
        <v>5</v>
      </c>
      <c r="R7" s="777"/>
      <c r="S7" s="766">
        <v>6</v>
      </c>
      <c r="T7" s="767"/>
      <c r="U7" s="766">
        <v>7</v>
      </c>
      <c r="V7" s="767"/>
      <c r="W7" s="766">
        <v>8</v>
      </c>
      <c r="X7" s="767"/>
      <c r="Y7" s="776">
        <v>9</v>
      </c>
      <c r="Z7" s="777"/>
      <c r="AA7" s="766">
        <v>10</v>
      </c>
      <c r="AB7" s="767"/>
      <c r="AC7" s="776">
        <v>11</v>
      </c>
      <c r="AD7" s="777"/>
      <c r="AE7" s="766">
        <v>12</v>
      </c>
      <c r="AF7" s="767"/>
      <c r="AG7" s="766">
        <v>13</v>
      </c>
      <c r="AH7" s="767"/>
      <c r="AI7" s="776">
        <v>14</v>
      </c>
      <c r="AJ7" s="777"/>
      <c r="AK7" s="766">
        <v>15</v>
      </c>
      <c r="AL7" s="767"/>
      <c r="AM7" s="776">
        <v>16</v>
      </c>
      <c r="AN7" s="777"/>
      <c r="AO7" s="766">
        <v>17</v>
      </c>
      <c r="AP7" s="767"/>
      <c r="AQ7" s="766">
        <v>18</v>
      </c>
      <c r="AR7" s="767"/>
      <c r="AS7" s="776">
        <v>19</v>
      </c>
      <c r="AT7" s="787"/>
      <c r="AU7" s="766">
        <v>20</v>
      </c>
      <c r="AV7" s="767"/>
      <c r="AW7" s="776" t="s">
        <v>125</v>
      </c>
      <c r="AX7" s="777"/>
      <c r="AY7" s="766">
        <v>21</v>
      </c>
      <c r="AZ7" s="767"/>
      <c r="BA7" s="766">
        <v>22</v>
      </c>
      <c r="BB7" s="767"/>
      <c r="BC7" s="766">
        <v>23</v>
      </c>
      <c r="BD7" s="767"/>
      <c r="BE7" s="766">
        <v>24</v>
      </c>
      <c r="BF7" s="788"/>
      <c r="BG7" s="236" t="s">
        <v>125</v>
      </c>
      <c r="BH7" s="237" t="s">
        <v>126</v>
      </c>
      <c r="BI7" s="238">
        <v>25</v>
      </c>
      <c r="BJ7" s="406">
        <v>26</v>
      </c>
      <c r="BK7" s="466"/>
      <c r="BL7" s="240" t="s">
        <v>24</v>
      </c>
      <c r="BM7" s="683" t="str">
        <f>IF(Holdanmeldelse!N3&lt;&gt;0,Holdanmeldelse!N3," ")</f>
        <v> </v>
      </c>
      <c r="BN7" s="683"/>
      <c r="BO7" s="683"/>
      <c r="BP7" s="241"/>
      <c r="BQ7" s="257"/>
      <c r="BR7" s="464">
        <v>0</v>
      </c>
      <c r="BS7" s="464">
        <v>0</v>
      </c>
      <c r="BT7" s="242">
        <v>1</v>
      </c>
      <c r="BU7" s="242">
        <v>1</v>
      </c>
      <c r="BV7" s="242">
        <v>2</v>
      </c>
      <c r="BW7" s="242">
        <v>2</v>
      </c>
      <c r="BX7" s="242">
        <v>3</v>
      </c>
      <c r="BY7" s="242">
        <v>3</v>
      </c>
      <c r="BZ7" s="243" t="s">
        <v>146</v>
      </c>
      <c r="CA7" s="243" t="s">
        <v>146</v>
      </c>
      <c r="CB7" s="243" t="s">
        <v>147</v>
      </c>
      <c r="CC7" s="243" t="s">
        <v>147</v>
      </c>
      <c r="CD7" s="243" t="s">
        <v>148</v>
      </c>
      <c r="CE7" s="243" t="s">
        <v>148</v>
      </c>
      <c r="CF7" s="243" t="s">
        <v>25</v>
      </c>
      <c r="CG7" s="243" t="s">
        <v>25</v>
      </c>
      <c r="CH7" s="243" t="s">
        <v>149</v>
      </c>
      <c r="CI7" s="243" t="s">
        <v>149</v>
      </c>
      <c r="CJ7" s="244" t="s">
        <v>150</v>
      </c>
      <c r="CK7" s="244" t="s">
        <v>151</v>
      </c>
    </row>
    <row r="8" spans="1:89" ht="21.75" customHeight="1" thickBot="1">
      <c r="A8" s="797"/>
      <c r="B8" s="134">
        <v>1</v>
      </c>
      <c r="C8" s="135" t="str">
        <f>IF(Holdanmeldelse!C10&lt;&gt;0,Holdanmeldelse!C10," ")</f>
        <v> </v>
      </c>
      <c r="D8" s="679" t="str">
        <f>IF(Holdanmeldelse!D10&lt;&gt;0,Holdanmeldelse!D10," ")</f>
        <v> </v>
      </c>
      <c r="E8" s="680"/>
      <c r="F8" s="680"/>
      <c r="G8" s="681"/>
      <c r="H8" s="245">
        <f>IF(Holdanmeldelse!H10&lt;&gt;0,Holdanmeldelse!H10," ")</f>
      </c>
      <c r="I8" s="246"/>
      <c r="J8" s="247"/>
      <c r="K8" s="246"/>
      <c r="L8" s="247"/>
      <c r="M8" s="246"/>
      <c r="N8" s="247"/>
      <c r="O8" s="248"/>
      <c r="P8" s="249">
        <v>2</v>
      </c>
      <c r="Q8" s="250"/>
      <c r="R8" s="247"/>
      <c r="S8" s="246"/>
      <c r="T8" s="251"/>
      <c r="U8" s="246"/>
      <c r="V8" s="247"/>
      <c r="W8" s="246"/>
      <c r="X8" s="247"/>
      <c r="Y8" s="248"/>
      <c r="Z8" s="249">
        <v>3</v>
      </c>
      <c r="AA8" s="246"/>
      <c r="AB8" s="247"/>
      <c r="AC8" s="246"/>
      <c r="AD8" s="247"/>
      <c r="AE8" s="246"/>
      <c r="AF8" s="247"/>
      <c r="AG8" s="246"/>
      <c r="AH8" s="247"/>
      <c r="AI8" s="248"/>
      <c r="AJ8" s="249">
        <v>4</v>
      </c>
      <c r="AK8" s="250"/>
      <c r="AL8" s="252"/>
      <c r="AM8" s="246"/>
      <c r="AN8" s="247"/>
      <c r="AO8" s="246"/>
      <c r="AP8" s="247"/>
      <c r="AQ8" s="246"/>
      <c r="AR8" s="247"/>
      <c r="AS8" s="248"/>
      <c r="AT8" s="253">
        <v>1</v>
      </c>
      <c r="AU8" s="250"/>
      <c r="AV8" s="367"/>
      <c r="AW8" s="774">
        <f>SUM(,I8,K8,M8,O8,Q8,S8,U8,W8,Y8,AA8,AC8,AE8,AG8,AI8,AK8,AM8,AO8,AQ8,AS8,AU8)</f>
        <v>0</v>
      </c>
      <c r="AX8" s="775"/>
      <c r="AY8" s="274"/>
      <c r="AZ8" s="369">
        <v>3</v>
      </c>
      <c r="BA8" s="274"/>
      <c r="BB8" s="369">
        <v>4</v>
      </c>
      <c r="BC8" s="274"/>
      <c r="BD8" s="369">
        <v>2</v>
      </c>
      <c r="BE8" s="274"/>
      <c r="BF8" s="369">
        <v>1</v>
      </c>
      <c r="BG8" s="254">
        <f>SUM(,AW8,AY8,BA8,BC8,BE8)</f>
        <v>0</v>
      </c>
      <c r="BH8" s="147" t="str">
        <f>IF(CK8=0," ",CK8)</f>
        <v> </v>
      </c>
      <c r="BI8" s="255"/>
      <c r="BJ8" s="470"/>
      <c r="BK8" s="467"/>
      <c r="BL8" s="258" t="s">
        <v>23</v>
      </c>
      <c r="BM8" s="683" t="str">
        <f>IF(Holdanmeldelse!L3&lt;&gt;0,Holdanmeldelse!L3," ")</f>
        <v> </v>
      </c>
      <c r="BN8" s="683"/>
      <c r="BO8" s="683"/>
      <c r="BP8" s="259"/>
      <c r="BQ8" s="257"/>
      <c r="BR8" s="465">
        <f>COUNTIF(Rød_1A,BR7)</f>
        <v>0</v>
      </c>
      <c r="BS8" s="465">
        <f>COUNTIF(Rød_1B,BS7)</f>
        <v>0</v>
      </c>
      <c r="BT8" s="465">
        <f>COUNTIF(Rød_1A,BT7)</f>
        <v>1</v>
      </c>
      <c r="BU8" s="465">
        <f>COUNTIF(Rød_1B,BU7)</f>
        <v>0</v>
      </c>
      <c r="BV8" s="465">
        <f>COUNTIF(Rød_1A,BV7)</f>
        <v>1</v>
      </c>
      <c r="BW8" s="465">
        <f>COUNTIF(Rød_1B,BW7)</f>
        <v>1</v>
      </c>
      <c r="BX8" s="465">
        <f>COUNTIF(Rød_1A,BX7)</f>
        <v>1</v>
      </c>
      <c r="BY8" s="465">
        <f>COUNTIF(Rød_1B,BY7)</f>
        <v>1</v>
      </c>
      <c r="BZ8" s="465">
        <f>COUNTIF(Rød_1A,BZ7)</f>
        <v>0</v>
      </c>
      <c r="CA8" s="465">
        <f>COUNTIF(Rød_1B,CA7)</f>
        <v>0</v>
      </c>
      <c r="CB8" s="465">
        <f>COUNTIF(Rød_1A,CB7)</f>
        <v>0</v>
      </c>
      <c r="CC8" s="465">
        <f>COUNTIF(Rød_1B,CC7)</f>
        <v>0</v>
      </c>
      <c r="CD8" s="465">
        <f>COUNTIF(Rød_1A,CD7)</f>
        <v>0</v>
      </c>
      <c r="CE8" s="465">
        <f>COUNTIF(Rød_1B,CE7)</f>
        <v>0</v>
      </c>
      <c r="CF8" s="465">
        <f>COUNTIF(Rød_1A,CF7)</f>
        <v>0</v>
      </c>
      <c r="CG8" s="465">
        <f>COUNTIF(Rød_1B,CG7)</f>
        <v>0</v>
      </c>
      <c r="CH8" s="465">
        <f>COUNTIF(Rød_1A,CH7)</f>
        <v>0</v>
      </c>
      <c r="CI8" s="465">
        <f>COUNTIF(Rød_1B,CI7)</f>
        <v>0</v>
      </c>
      <c r="CJ8" s="244">
        <v>5</v>
      </c>
      <c r="CK8" s="244">
        <f>SUM(BR8:CG8)-CJ8</f>
        <v>0</v>
      </c>
    </row>
    <row r="9" spans="1:89" ht="21.75" customHeight="1" thickBot="1">
      <c r="A9" s="797"/>
      <c r="B9" s="134">
        <v>2</v>
      </c>
      <c r="C9" s="135" t="str">
        <f>IF(Holdanmeldelse!C11&lt;&gt;0,Holdanmeldelse!C11," ")</f>
        <v> </v>
      </c>
      <c r="D9" s="679" t="str">
        <f>IF(Holdanmeldelse!D11&lt;&gt;0,Holdanmeldelse!D11," ")</f>
        <v> </v>
      </c>
      <c r="E9" s="680"/>
      <c r="F9" s="680"/>
      <c r="G9" s="681"/>
      <c r="H9" s="245">
        <f>IF(Holdanmeldelse!H11&lt;&gt;0,Holdanmeldelse!H11," ")</f>
      </c>
      <c r="I9" s="246" t="s">
        <v>41</v>
      </c>
      <c r="J9" s="247"/>
      <c r="K9" s="246" t="s">
        <v>41</v>
      </c>
      <c r="L9" s="247"/>
      <c r="M9" s="248"/>
      <c r="N9" s="260">
        <v>1</v>
      </c>
      <c r="O9" s="246" t="s">
        <v>41</v>
      </c>
      <c r="P9" s="251"/>
      <c r="Q9" s="246" t="s">
        <v>41</v>
      </c>
      <c r="R9" s="247"/>
      <c r="S9" s="246"/>
      <c r="T9" s="251"/>
      <c r="U9" s="246" t="s">
        <v>41</v>
      </c>
      <c r="V9" s="247"/>
      <c r="W9" s="248"/>
      <c r="X9" s="249">
        <v>4</v>
      </c>
      <c r="Y9" s="246" t="s">
        <v>41</v>
      </c>
      <c r="Z9" s="247"/>
      <c r="AA9" s="246"/>
      <c r="AB9" s="251"/>
      <c r="AC9" s="246" t="s">
        <v>41</v>
      </c>
      <c r="AD9" s="247"/>
      <c r="AE9" s="246" t="s">
        <v>41</v>
      </c>
      <c r="AF9" s="247"/>
      <c r="AG9" s="248"/>
      <c r="AH9" s="249">
        <v>3</v>
      </c>
      <c r="AI9" s="246" t="s">
        <v>41</v>
      </c>
      <c r="AJ9" s="247"/>
      <c r="AK9" s="246" t="s">
        <v>41</v>
      </c>
      <c r="AL9" s="251"/>
      <c r="AM9" s="246" t="s">
        <v>41</v>
      </c>
      <c r="AN9" s="247"/>
      <c r="AO9" s="246" t="s">
        <v>41</v>
      </c>
      <c r="AP9" s="247"/>
      <c r="AQ9" s="248"/>
      <c r="AR9" s="249">
        <v>2</v>
      </c>
      <c r="AS9" s="246" t="s">
        <v>41</v>
      </c>
      <c r="AT9" s="247"/>
      <c r="AU9" s="246" t="s">
        <v>41</v>
      </c>
      <c r="AV9" s="251"/>
      <c r="AW9" s="774">
        <f>SUM(,I9,K9,M9,O9,Q9,S9,U9,W9,Y9,AA9,AC9,AE9,AG9,AI9,AK9,AM9,AO9,AQ9,AS9,AU9)</f>
        <v>0</v>
      </c>
      <c r="AX9" s="775"/>
      <c r="AY9" s="274"/>
      <c r="AZ9" s="369">
        <v>3</v>
      </c>
      <c r="BA9" s="274"/>
      <c r="BB9" s="369">
        <v>4</v>
      </c>
      <c r="BC9" s="274"/>
      <c r="BD9" s="369">
        <v>2</v>
      </c>
      <c r="BE9" s="274"/>
      <c r="BF9" s="369">
        <v>1</v>
      </c>
      <c r="BG9" s="254">
        <f>SUM(,AW9,AY9,BA9,BC9,BE9)</f>
        <v>0</v>
      </c>
      <c r="BH9" s="147" t="str">
        <f>IF(CK9=0," ",CK9)</f>
        <v> </v>
      </c>
      <c r="BI9" s="255"/>
      <c r="BJ9" s="470"/>
      <c r="BK9" s="467"/>
      <c r="BL9" s="257"/>
      <c r="BM9" s="261"/>
      <c r="BN9" s="262"/>
      <c r="BO9" s="262"/>
      <c r="BP9" s="259"/>
      <c r="BR9" s="244">
        <f>COUNTIF(Rød_2A,BR7)</f>
        <v>0</v>
      </c>
      <c r="BS9" s="244">
        <f>COUNTIF(Rød_2B,BS7)</f>
        <v>0</v>
      </c>
      <c r="BT9" s="244">
        <f>COUNTIF(Rød_2A,BT7)</f>
        <v>1</v>
      </c>
      <c r="BU9" s="244">
        <f>COUNTIF(Rød_2B,BU7)</f>
        <v>0</v>
      </c>
      <c r="BV9" s="244">
        <f>COUNTIF(Rød_2A,BV7)</f>
        <v>1</v>
      </c>
      <c r="BW9" s="244">
        <f>COUNTIF(Rød_2B,BW7)</f>
        <v>1</v>
      </c>
      <c r="BX9" s="244">
        <f>COUNTIF(Rød_2A,BX7)</f>
        <v>1</v>
      </c>
      <c r="BY9" s="244">
        <f>COUNTIF(Rød_2B,BY7)</f>
        <v>1</v>
      </c>
      <c r="BZ9" s="244">
        <f>COUNTIF(Rød_2A,BZ7)</f>
        <v>0</v>
      </c>
      <c r="CA9" s="244">
        <f>COUNTIF(Rød_2B,CA7)</f>
        <v>0</v>
      </c>
      <c r="CB9" s="244">
        <f>COUNTIF(Rød_2A,CB7)</f>
        <v>0</v>
      </c>
      <c r="CC9" s="244">
        <f>COUNTIF(Rød_2B,CC7)</f>
        <v>0</v>
      </c>
      <c r="CD9" s="244">
        <f>COUNTIF(Rød_2A,CD7)</f>
        <v>0</v>
      </c>
      <c r="CE9" s="244">
        <f>COUNTIF(Rød_2B,CE7)</f>
        <v>0</v>
      </c>
      <c r="CF9" s="244">
        <f>COUNTIF(Rød_2A,CF7)</f>
        <v>0</v>
      </c>
      <c r="CG9" s="244">
        <f>COUNTIF(Rød_2B,CG7)</f>
        <v>0</v>
      </c>
      <c r="CH9" s="244">
        <f>COUNTIF(Rød_2A,CH7)</f>
        <v>0</v>
      </c>
      <c r="CI9" s="244">
        <f>COUNTIF(Rød_2B,CI7)</f>
        <v>0</v>
      </c>
      <c r="CJ9" s="244">
        <v>5</v>
      </c>
      <c r="CK9" s="244">
        <f>SUM(BR9:CG9)-CJ9</f>
        <v>0</v>
      </c>
    </row>
    <row r="10" spans="1:89" ht="21.75" customHeight="1" thickBot="1">
      <c r="A10" s="797"/>
      <c r="B10" s="134">
        <v>3</v>
      </c>
      <c r="C10" s="135" t="str">
        <f>IF(Holdanmeldelse!C12&lt;&gt;0,Holdanmeldelse!C12," ")</f>
        <v> </v>
      </c>
      <c r="D10" s="679" t="str">
        <f>IF(Holdanmeldelse!D12&lt;&gt;0,Holdanmeldelse!D12," ")</f>
        <v> </v>
      </c>
      <c r="E10" s="680"/>
      <c r="F10" s="680"/>
      <c r="G10" s="681"/>
      <c r="H10" s="245">
        <f>IF(Holdanmeldelse!H12&lt;&gt;0,Holdanmeldelse!H12," ")</f>
      </c>
      <c r="I10" s="263" t="s">
        <v>41</v>
      </c>
      <c r="J10" s="264"/>
      <c r="K10" s="248"/>
      <c r="L10" s="260">
        <v>2</v>
      </c>
      <c r="M10" s="246"/>
      <c r="N10" s="247"/>
      <c r="O10" s="246" t="s">
        <v>41</v>
      </c>
      <c r="P10" s="251"/>
      <c r="Q10" s="246" t="s">
        <v>41</v>
      </c>
      <c r="R10" s="247"/>
      <c r="S10" s="246"/>
      <c r="T10" s="265"/>
      <c r="U10" s="248"/>
      <c r="V10" s="249">
        <v>1</v>
      </c>
      <c r="W10" s="246" t="s">
        <v>41</v>
      </c>
      <c r="X10" s="247"/>
      <c r="Y10" s="246" t="s">
        <v>41</v>
      </c>
      <c r="Z10" s="247"/>
      <c r="AA10" s="246"/>
      <c r="AB10" s="247"/>
      <c r="AC10" s="263" t="s">
        <v>41</v>
      </c>
      <c r="AD10" s="264"/>
      <c r="AE10" s="248"/>
      <c r="AF10" s="249">
        <v>4</v>
      </c>
      <c r="AG10" s="246" t="s">
        <v>41</v>
      </c>
      <c r="AH10" s="247"/>
      <c r="AI10" s="246" t="s">
        <v>41</v>
      </c>
      <c r="AJ10" s="247"/>
      <c r="AK10" s="246" t="s">
        <v>41</v>
      </c>
      <c r="AL10" s="265"/>
      <c r="AM10" s="248"/>
      <c r="AN10" s="249">
        <v>3</v>
      </c>
      <c r="AO10" s="263" t="s">
        <v>41</v>
      </c>
      <c r="AP10" s="264"/>
      <c r="AQ10" s="246" t="s">
        <v>41</v>
      </c>
      <c r="AR10" s="247"/>
      <c r="AS10" s="246" t="s">
        <v>41</v>
      </c>
      <c r="AT10" s="247"/>
      <c r="AU10" s="246" t="s">
        <v>41</v>
      </c>
      <c r="AV10" s="251"/>
      <c r="AW10" s="774">
        <f>SUM(,I10,K10,M10,O10,Q10,S10,U10,W10,Y10,AA10,AC10,AE10,AG10,AI10,AK10,AM10,AO10,AQ10,AS10,AU10)</f>
        <v>0</v>
      </c>
      <c r="AX10" s="775"/>
      <c r="AY10" s="274"/>
      <c r="AZ10" s="369">
        <v>3</v>
      </c>
      <c r="BA10" s="274"/>
      <c r="BB10" s="369">
        <v>4</v>
      </c>
      <c r="BC10" s="274"/>
      <c r="BD10" s="369">
        <v>2</v>
      </c>
      <c r="BE10" s="274"/>
      <c r="BF10" s="369">
        <v>1</v>
      </c>
      <c r="BG10" s="254">
        <f>SUM(,AW10,AY10,BA10,BC10,BE10)</f>
        <v>0</v>
      </c>
      <c r="BH10" s="147" t="str">
        <f>IF(CK10=0," ",CK10)</f>
        <v> </v>
      </c>
      <c r="BI10" s="255"/>
      <c r="BJ10" s="470"/>
      <c r="BK10" s="467"/>
      <c r="BL10" s="789" t="s">
        <v>128</v>
      </c>
      <c r="BM10" s="789"/>
      <c r="BN10" s="257"/>
      <c r="BO10" s="790">
        <f>SUM(4-BL12)</f>
        <v>4</v>
      </c>
      <c r="BP10" s="259"/>
      <c r="BR10" s="244">
        <f>COUNTIF(Rød_3A,BR7)</f>
        <v>0</v>
      </c>
      <c r="BS10" s="244">
        <f>COUNTIF(Rød_3B,BS7)</f>
        <v>0</v>
      </c>
      <c r="BT10" s="244">
        <f>COUNTIF(Rød_3A,BT7)</f>
        <v>1</v>
      </c>
      <c r="BU10" s="244">
        <f>COUNTIF(Rød_3B,BU7)</f>
        <v>0</v>
      </c>
      <c r="BV10" s="244">
        <f>COUNTIF(Rød_3A,BV7)</f>
        <v>1</v>
      </c>
      <c r="BW10" s="244">
        <f>COUNTIF(Rød_3B,BW7)</f>
        <v>1</v>
      </c>
      <c r="BX10" s="244">
        <f>COUNTIF(Rød_3A,BX7)</f>
        <v>1</v>
      </c>
      <c r="BY10" s="244">
        <f>COUNTIF(Rød_3B,BY7)</f>
        <v>1</v>
      </c>
      <c r="BZ10" s="244">
        <f>COUNTIF(Rød_3A,BZ7)</f>
        <v>0</v>
      </c>
      <c r="CA10" s="244">
        <f>COUNTIF(Rød_3B,CA7)</f>
        <v>0</v>
      </c>
      <c r="CB10" s="244">
        <f>COUNTIF(Rød_3A,CB7)</f>
        <v>0</v>
      </c>
      <c r="CC10" s="244">
        <f>COUNTIF(Rød_3B,CC7)</f>
        <v>0</v>
      </c>
      <c r="CD10" s="244">
        <f>COUNTIF(Rød_3A,CD7)</f>
        <v>0</v>
      </c>
      <c r="CE10" s="244">
        <f>COUNTIF(Rød_3B,CE7)</f>
        <v>0</v>
      </c>
      <c r="CF10" s="244">
        <f>COUNTIF(Rød_3A,CF7)</f>
        <v>0</v>
      </c>
      <c r="CG10" s="244">
        <f>COUNTIF(Rød_3B,CG7)</f>
        <v>0</v>
      </c>
      <c r="CH10" s="244">
        <f>COUNTIF(Rød_3A,CH7)</f>
        <v>0</v>
      </c>
      <c r="CI10" s="244">
        <f>COUNTIF(Rød_3B,CI7)</f>
        <v>0</v>
      </c>
      <c r="CJ10" s="244">
        <v>5</v>
      </c>
      <c r="CK10" s="244">
        <f>SUM(BR10:CG10)-CJ10</f>
        <v>0</v>
      </c>
    </row>
    <row r="11" spans="1:89" ht="21.75" customHeight="1" thickBot="1">
      <c r="A11" s="797"/>
      <c r="B11" s="134">
        <v>4</v>
      </c>
      <c r="C11" s="135" t="str">
        <f>IF(Holdanmeldelse!C13&lt;&gt;0,Holdanmeldelse!C13," ")</f>
        <v> </v>
      </c>
      <c r="D11" s="679" t="str">
        <f>IF(Holdanmeldelse!D13&lt;&gt;0,Holdanmeldelse!D13," ")</f>
        <v> </v>
      </c>
      <c r="E11" s="680"/>
      <c r="F11" s="680"/>
      <c r="G11" s="681"/>
      <c r="H11" s="245">
        <f>IF(Holdanmeldelse!H13&lt;&gt;0,Holdanmeldelse!H13," ")</f>
      </c>
      <c r="I11" s="266"/>
      <c r="J11" s="267">
        <v>3</v>
      </c>
      <c r="K11" s="268" t="s">
        <v>41</v>
      </c>
      <c r="L11" s="269"/>
      <c r="M11" s="246"/>
      <c r="N11" s="247"/>
      <c r="O11" s="246" t="s">
        <v>41</v>
      </c>
      <c r="P11" s="251"/>
      <c r="Q11" s="270" t="s">
        <v>41</v>
      </c>
      <c r="R11" s="265"/>
      <c r="S11" s="271"/>
      <c r="T11" s="267">
        <v>4</v>
      </c>
      <c r="U11" s="268" t="s">
        <v>41</v>
      </c>
      <c r="V11" s="252"/>
      <c r="W11" s="246" t="s">
        <v>41</v>
      </c>
      <c r="X11" s="247"/>
      <c r="Y11" s="246" t="s">
        <v>41</v>
      </c>
      <c r="Z11" s="247"/>
      <c r="AA11" s="246"/>
      <c r="AB11" s="265"/>
      <c r="AC11" s="266"/>
      <c r="AD11" s="267">
        <v>2</v>
      </c>
      <c r="AE11" s="268" t="s">
        <v>41</v>
      </c>
      <c r="AF11" s="252"/>
      <c r="AG11" s="246" t="s">
        <v>41</v>
      </c>
      <c r="AH11" s="247"/>
      <c r="AI11" s="246" t="s">
        <v>41</v>
      </c>
      <c r="AJ11" s="247"/>
      <c r="AK11" s="270" t="s">
        <v>41</v>
      </c>
      <c r="AL11" s="264"/>
      <c r="AM11" s="272" t="s">
        <v>41</v>
      </c>
      <c r="AN11" s="273"/>
      <c r="AO11" s="266"/>
      <c r="AP11" s="267">
        <v>1</v>
      </c>
      <c r="AQ11" s="274" t="s">
        <v>41</v>
      </c>
      <c r="AR11" s="247"/>
      <c r="AS11" s="246" t="s">
        <v>41</v>
      </c>
      <c r="AT11" s="247"/>
      <c r="AU11" s="270" t="s">
        <v>41</v>
      </c>
      <c r="AV11" s="275"/>
      <c r="AW11" s="774">
        <f>SUM(,I11,K11,M11,O11,Q11,S11,U11,W11,Y11,AA11,AC11,AE11,AG11,AI11,AK11,AM11,AO11,AQ11,AS11,AU11)</f>
        <v>0</v>
      </c>
      <c r="AX11" s="775"/>
      <c r="AY11" s="370"/>
      <c r="AZ11" s="369">
        <v>3</v>
      </c>
      <c r="BA11" s="274"/>
      <c r="BB11" s="369">
        <v>4</v>
      </c>
      <c r="BC11" s="274"/>
      <c r="BD11" s="369">
        <v>2</v>
      </c>
      <c r="BE11" s="274"/>
      <c r="BF11" s="369">
        <v>1</v>
      </c>
      <c r="BG11" s="254">
        <f>SUM(,AW11,AY11,BA11,BC11,BE11)</f>
        <v>0</v>
      </c>
      <c r="BH11" s="147" t="str">
        <f>IF(CK11=0," ",CK11)</f>
        <v> </v>
      </c>
      <c r="BI11" s="276"/>
      <c r="BJ11" s="471"/>
      <c r="BK11" s="467"/>
      <c r="BL11" s="258"/>
      <c r="BM11" s="278"/>
      <c r="BN11" s="257"/>
      <c r="BO11" s="791"/>
      <c r="BP11" s="259"/>
      <c r="BR11" s="244">
        <f>COUNTIF(Rød_4A,BR7)</f>
        <v>0</v>
      </c>
      <c r="BS11" s="244">
        <f>COUNTIF(Rød_4B,BS7)</f>
        <v>0</v>
      </c>
      <c r="BT11" s="244">
        <f>COUNTIF(Rød_4A,BT7)</f>
        <v>1</v>
      </c>
      <c r="BU11" s="244">
        <f>COUNTIF(Rød_4B,BU7)</f>
        <v>0</v>
      </c>
      <c r="BV11" s="244">
        <f>COUNTIF(Rød_4A,BV7)</f>
        <v>1</v>
      </c>
      <c r="BW11" s="244">
        <f>COUNTIF(Rød_4B,BW7)</f>
        <v>1</v>
      </c>
      <c r="BX11" s="244">
        <f>COUNTIF(Rød_4A,BX7)</f>
        <v>1</v>
      </c>
      <c r="BY11" s="244">
        <f>COUNTIF(Rød_4B,BY7)</f>
        <v>1</v>
      </c>
      <c r="BZ11" s="244">
        <f>COUNTIF(Rød_4A,BZ7)</f>
        <v>0</v>
      </c>
      <c r="CA11" s="244">
        <f>COUNTIF(Rød_4B,CA7)</f>
        <v>0</v>
      </c>
      <c r="CB11" s="244">
        <f>COUNTIF(Rød_4A,CB7)</f>
        <v>0</v>
      </c>
      <c r="CC11" s="244">
        <f>COUNTIF(Rød_4B,CC7)</f>
        <v>0</v>
      </c>
      <c r="CD11" s="244">
        <f>COUNTIF(Rød_4A,CD7)</f>
        <v>0</v>
      </c>
      <c r="CE11" s="244">
        <f>COUNTIF(Rød_4B,CE7)</f>
        <v>0</v>
      </c>
      <c r="CF11" s="244">
        <f>COUNTIF(Rød_4A,CF7)</f>
        <v>0</v>
      </c>
      <c r="CG11" s="244">
        <f>COUNTIF(Rød_4B,CG7)</f>
        <v>0</v>
      </c>
      <c r="CH11" s="244">
        <f>COUNTIF(Rød_4A,CH7)</f>
        <v>0</v>
      </c>
      <c r="CI11" s="244">
        <f>COUNTIF(Rød_4B,CI7)</f>
        <v>0</v>
      </c>
      <c r="CJ11" s="244">
        <v>5</v>
      </c>
      <c r="CK11" s="244">
        <f>SUM(BR11:CG11)-CJ11</f>
        <v>0</v>
      </c>
    </row>
    <row r="12" spans="1:89" ht="21.75" customHeight="1" thickBot="1">
      <c r="A12" s="797"/>
      <c r="B12" s="134">
        <v>5</v>
      </c>
      <c r="C12" s="135" t="str">
        <f>IF(Holdanmeldelse!C14&lt;&gt;0,Holdanmeldelse!C14," ")</f>
        <v> </v>
      </c>
      <c r="D12" s="679" t="str">
        <f>IF(Holdanmeldelse!D14&lt;&gt;0,Holdanmeldelse!D14," ")</f>
        <v> </v>
      </c>
      <c r="E12" s="680"/>
      <c r="F12" s="680"/>
      <c r="G12" s="681"/>
      <c r="H12" s="245">
        <f>IF(Holdanmeldelse!H14&lt;&gt;0,Holdanmeldelse!H14," ")</f>
      </c>
      <c r="I12" s="272" t="s">
        <v>41</v>
      </c>
      <c r="J12" s="279"/>
      <c r="K12" s="274" t="s">
        <v>41</v>
      </c>
      <c r="L12" s="247"/>
      <c r="M12" s="246"/>
      <c r="N12" s="247"/>
      <c r="O12" s="246" t="s">
        <v>41</v>
      </c>
      <c r="P12" s="247"/>
      <c r="Q12" s="266"/>
      <c r="R12" s="280">
        <v>1</v>
      </c>
      <c r="S12" s="246"/>
      <c r="T12" s="281"/>
      <c r="U12" s="246" t="s">
        <v>41</v>
      </c>
      <c r="V12" s="247"/>
      <c r="W12" s="246" t="s">
        <v>41</v>
      </c>
      <c r="X12" s="247"/>
      <c r="Y12" s="246" t="s">
        <v>41</v>
      </c>
      <c r="Z12" s="251"/>
      <c r="AA12" s="463"/>
      <c r="AB12" s="267">
        <v>3</v>
      </c>
      <c r="AC12" s="365" t="s">
        <v>41</v>
      </c>
      <c r="AD12" s="282"/>
      <c r="AE12" s="274" t="s">
        <v>41</v>
      </c>
      <c r="AF12" s="247"/>
      <c r="AG12" s="246" t="s">
        <v>41</v>
      </c>
      <c r="AH12" s="247"/>
      <c r="AI12" s="246" t="s">
        <v>41</v>
      </c>
      <c r="AJ12" s="251"/>
      <c r="AK12" s="266"/>
      <c r="AL12" s="267">
        <v>4</v>
      </c>
      <c r="AM12" s="274" t="s">
        <v>41</v>
      </c>
      <c r="AN12" s="251"/>
      <c r="AO12" s="283" t="s">
        <v>41</v>
      </c>
      <c r="AP12" s="284"/>
      <c r="AQ12" s="274" t="s">
        <v>41</v>
      </c>
      <c r="AR12" s="247"/>
      <c r="AS12" s="246" t="s">
        <v>41</v>
      </c>
      <c r="AT12" s="251"/>
      <c r="AU12" s="266"/>
      <c r="AV12" s="368">
        <v>2</v>
      </c>
      <c r="AW12" s="774">
        <f>SUM(,I12,K12,M12,O12,Q12,S12,U12,W12,Y12,AA12,AC12,AE12,AG12,AI12,AK12,AM12,AO12,AQ12,AS12,AU12)</f>
        <v>0</v>
      </c>
      <c r="AX12" s="775"/>
      <c r="AY12" s="488"/>
      <c r="AZ12" s="489">
        <v>3</v>
      </c>
      <c r="BA12" s="274"/>
      <c r="BB12" s="369">
        <v>4</v>
      </c>
      <c r="BC12" s="274"/>
      <c r="BD12" s="369">
        <v>2</v>
      </c>
      <c r="BE12" s="274"/>
      <c r="BF12" s="369">
        <v>1</v>
      </c>
      <c r="BG12" s="254">
        <f>SUM(,AW12,AY12,BA12,BC12,BE12)</f>
        <v>0</v>
      </c>
      <c r="BH12" s="147" t="str">
        <f>IF(CK12=0," ",CK12)</f>
        <v> </v>
      </c>
      <c r="BI12" s="285"/>
      <c r="BJ12" s="472"/>
      <c r="BK12" s="467"/>
      <c r="BL12" s="287">
        <v>0</v>
      </c>
      <c r="BM12" s="257"/>
      <c r="BN12" s="257"/>
      <c r="BO12" s="792"/>
      <c r="BP12" s="259"/>
      <c r="BR12" s="244">
        <f>COUNTIF(Rød_5A,BR7)</f>
        <v>0</v>
      </c>
      <c r="BS12" s="244">
        <f>COUNTIF(Rød_5B,BS7)</f>
        <v>0</v>
      </c>
      <c r="BT12" s="244">
        <f>COUNTIF(Rød_5A,BT7)</f>
        <v>1</v>
      </c>
      <c r="BU12" s="244">
        <f>COUNTIF(Rød_5B,BU7)</f>
        <v>0</v>
      </c>
      <c r="BV12" s="244">
        <f>COUNTIF(Rød_5A,BV7)</f>
        <v>0</v>
      </c>
      <c r="BW12" s="244">
        <f>COUNTIF(Rød_5B,BW7)</f>
        <v>1</v>
      </c>
      <c r="BX12" s="244">
        <f>COUNTIF(Rød_5A,BX7)</f>
        <v>1</v>
      </c>
      <c r="BY12" s="244">
        <f>COUNTIF(Rød_5B,BY7)</f>
        <v>1</v>
      </c>
      <c r="BZ12" s="244">
        <f>COUNTIF(Rød_5A,BZ7)</f>
        <v>0</v>
      </c>
      <c r="CA12" s="244">
        <f>COUNTIF(Rød_5B,CA7)</f>
        <v>0</v>
      </c>
      <c r="CB12" s="244">
        <f>COUNTIF(Rød_5A,CB7)</f>
        <v>0</v>
      </c>
      <c r="CC12" s="244">
        <f>COUNTIF(Rød_5B,CC7)</f>
        <v>0</v>
      </c>
      <c r="CD12" s="244">
        <f>COUNTIF(Rød_5A,CD7)</f>
        <v>0</v>
      </c>
      <c r="CE12" s="244">
        <f>COUNTIF(Rød_5B,CE7)</f>
        <v>0</v>
      </c>
      <c r="CF12" s="244">
        <f>COUNTIF(Rød_5A,CF7)</f>
        <v>0</v>
      </c>
      <c r="CG12" s="244">
        <f>COUNTIF(Rød_5B,CG7)</f>
        <v>0</v>
      </c>
      <c r="CH12" s="244">
        <f>COUNTIF(Rød_5A,CH7)</f>
        <v>0</v>
      </c>
      <c r="CI12" s="244">
        <f>COUNTIF(Rød_5B,CI7)</f>
        <v>0</v>
      </c>
      <c r="CJ12" s="244">
        <v>4</v>
      </c>
      <c r="CK12" s="244">
        <f>SUM(BR12:CG12)-CJ12</f>
        <v>0</v>
      </c>
    </row>
    <row r="13" spans="1:70" ht="15.75" customHeight="1">
      <c r="A13" s="797"/>
      <c r="B13" s="350"/>
      <c r="C13" s="218" t="str">
        <f>IF(Holdanmeldelse!C15&lt;&gt;0,Holdanmeldelse!C15," ")</f>
        <v> </v>
      </c>
      <c r="D13" s="679" t="str">
        <f>IF(Holdanmeldelse!D15&lt;&gt;0,Holdanmeldelse!D15," ")</f>
        <v> </v>
      </c>
      <c r="E13" s="680"/>
      <c r="F13" s="680"/>
      <c r="G13" s="681"/>
      <c r="H13" s="288"/>
      <c r="I13" s="752">
        <f>SUM(I8:I12)</f>
        <v>0</v>
      </c>
      <c r="J13" s="753"/>
      <c r="K13" s="752">
        <f>SUM(K8:K12)+I13</f>
        <v>0</v>
      </c>
      <c r="L13" s="753"/>
      <c r="M13" s="752">
        <f>SUM(M8:M12)+K13</f>
        <v>0</v>
      </c>
      <c r="N13" s="753"/>
      <c r="O13" s="752">
        <f>SUM(O8:O12)+M13</f>
        <v>0</v>
      </c>
      <c r="P13" s="753"/>
      <c r="Q13" s="752">
        <f>SUM(Q8:Q12)+O13</f>
        <v>0</v>
      </c>
      <c r="R13" s="753"/>
      <c r="S13" s="752">
        <f>SUM(S8:S12)+Q13</f>
        <v>0</v>
      </c>
      <c r="T13" s="753"/>
      <c r="U13" s="752">
        <f>SUM(U8:U12)+S13</f>
        <v>0</v>
      </c>
      <c r="V13" s="753"/>
      <c r="W13" s="752">
        <f>SUM(W8:W12)+U13</f>
        <v>0</v>
      </c>
      <c r="X13" s="753"/>
      <c r="Y13" s="752">
        <f>SUM(Y8:Y12)+W13</f>
        <v>0</v>
      </c>
      <c r="Z13" s="753"/>
      <c r="AA13" s="752">
        <f>SUM(AA8:AA12)+Y13</f>
        <v>0</v>
      </c>
      <c r="AB13" s="753"/>
      <c r="AC13" s="752">
        <f>SUM(AC8:AC12)+AA13</f>
        <v>0</v>
      </c>
      <c r="AD13" s="753"/>
      <c r="AE13" s="752">
        <f>SUM(AE8:AE12)+AC13</f>
        <v>0</v>
      </c>
      <c r="AF13" s="753"/>
      <c r="AG13" s="752">
        <f>SUM(AG8:AG12)+AE13</f>
        <v>0</v>
      </c>
      <c r="AH13" s="753"/>
      <c r="AI13" s="752">
        <f>SUM(AI8:AI12)+AG13</f>
        <v>0</v>
      </c>
      <c r="AJ13" s="753"/>
      <c r="AK13" s="752">
        <f>SUM(AK8:AK12)+AI13</f>
        <v>0</v>
      </c>
      <c r="AL13" s="753"/>
      <c r="AM13" s="752">
        <f>SUM(AM8:AM12)+AK13</f>
        <v>0</v>
      </c>
      <c r="AN13" s="753"/>
      <c r="AO13" s="752">
        <f>SUM(AO8:AO12)+AM13</f>
        <v>0</v>
      </c>
      <c r="AP13" s="753"/>
      <c r="AQ13" s="752">
        <f>SUM(AQ8:AQ12)+AO13</f>
        <v>0</v>
      </c>
      <c r="AR13" s="753"/>
      <c r="AS13" s="752">
        <f>SUM(AS8:AS12)+AQ13</f>
        <v>0</v>
      </c>
      <c r="AT13" s="753"/>
      <c r="AU13" s="752">
        <f>SUM(AU8:AU12)+AS13</f>
        <v>0</v>
      </c>
      <c r="AV13" s="753"/>
      <c r="AW13" s="778">
        <f>SUM(AU13)</f>
        <v>0</v>
      </c>
      <c r="AX13" s="779"/>
      <c r="AY13" s="762">
        <f>SUM(AY8:AY12)+AW13</f>
        <v>0</v>
      </c>
      <c r="AZ13" s="763"/>
      <c r="BA13" s="762">
        <f>SUM(BA8:BA12)+AY13</f>
        <v>0</v>
      </c>
      <c r="BB13" s="763"/>
      <c r="BC13" s="762">
        <f>SUM(BC8:BC12)+BA13</f>
        <v>0</v>
      </c>
      <c r="BD13" s="763"/>
      <c r="BE13" s="793">
        <f>SUM(BE8:BE12)+BC13</f>
        <v>0</v>
      </c>
      <c r="BF13" s="763"/>
      <c r="BG13" s="289" t="s">
        <v>129</v>
      </c>
      <c r="BH13" s="290"/>
      <c r="BI13" s="794">
        <f>BE13</f>
        <v>0</v>
      </c>
      <c r="BJ13" s="794"/>
      <c r="BK13" s="468"/>
      <c r="BL13" s="257"/>
      <c r="BM13" s="257"/>
      <c r="BN13" s="257"/>
      <c r="BO13" s="291" t="s">
        <v>130</v>
      </c>
      <c r="BP13" s="259"/>
      <c r="BR13" t="s">
        <v>184</v>
      </c>
    </row>
    <row r="14" spans="1:71" ht="15.75" customHeight="1" thickBot="1">
      <c r="A14" s="798"/>
      <c r="B14" s="702"/>
      <c r="C14" s="703"/>
      <c r="D14" s="704" t="s">
        <v>43</v>
      </c>
      <c r="E14" s="705"/>
      <c r="F14" s="705"/>
      <c r="G14" s="705"/>
      <c r="H14" s="292" t="s">
        <v>131</v>
      </c>
      <c r="I14" s="764"/>
      <c r="J14" s="765"/>
      <c r="K14" s="764"/>
      <c r="L14" s="765"/>
      <c r="M14" s="764"/>
      <c r="N14" s="765"/>
      <c r="O14" s="764"/>
      <c r="P14" s="765"/>
      <c r="Q14" s="764"/>
      <c r="R14" s="765"/>
      <c r="S14" s="764"/>
      <c r="T14" s="765"/>
      <c r="U14" s="764"/>
      <c r="V14" s="765"/>
      <c r="W14" s="764"/>
      <c r="X14" s="765"/>
      <c r="Y14" s="764"/>
      <c r="Z14" s="765"/>
      <c r="AA14" s="764"/>
      <c r="AB14" s="765"/>
      <c r="AC14" s="764"/>
      <c r="AD14" s="765"/>
      <c r="AE14" s="764"/>
      <c r="AF14" s="765"/>
      <c r="AG14" s="764"/>
      <c r="AH14" s="765"/>
      <c r="AI14" s="764"/>
      <c r="AJ14" s="765"/>
      <c r="AK14" s="764"/>
      <c r="AL14" s="765"/>
      <c r="AM14" s="764"/>
      <c r="AN14" s="765"/>
      <c r="AO14" s="764"/>
      <c r="AP14" s="765"/>
      <c r="AQ14" s="764"/>
      <c r="AR14" s="765"/>
      <c r="AS14" s="764"/>
      <c r="AT14" s="765"/>
      <c r="AU14" s="764"/>
      <c r="AV14" s="765"/>
      <c r="AW14" s="780"/>
      <c r="AX14" s="781"/>
      <c r="AY14" s="764"/>
      <c r="AZ14" s="765"/>
      <c r="BA14" s="764"/>
      <c r="BB14" s="765"/>
      <c r="BC14" s="764"/>
      <c r="BD14" s="765"/>
      <c r="BE14" s="781"/>
      <c r="BF14" s="765"/>
      <c r="BG14" s="293" t="s">
        <v>132</v>
      </c>
      <c r="BH14" s="294"/>
      <c r="BI14" s="795"/>
      <c r="BJ14" s="795"/>
      <c r="BK14" s="469"/>
      <c r="BL14" s="296"/>
      <c r="BM14" s="296"/>
      <c r="BN14" s="296"/>
      <c r="BO14" s="297" t="s">
        <v>133</v>
      </c>
      <c r="BP14" s="298"/>
      <c r="BS14" t="s">
        <v>185</v>
      </c>
    </row>
    <row r="15" spans="1:68" ht="7.5" customHeight="1" thickBot="1">
      <c r="A15" s="299"/>
      <c r="B15" s="351"/>
      <c r="C15" s="352"/>
      <c r="D15" s="352"/>
      <c r="E15" s="352"/>
      <c r="F15" s="352"/>
      <c r="G15" s="352"/>
      <c r="H15" s="301"/>
      <c r="I15" s="301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473"/>
      <c r="BL15" s="295"/>
      <c r="BM15" s="295"/>
      <c r="BN15" s="295"/>
      <c r="BO15" s="295"/>
      <c r="BP15" s="474"/>
    </row>
    <row r="16" spans="1:89" ht="18" customHeight="1" thickBot="1">
      <c r="A16" s="796" t="s">
        <v>134</v>
      </c>
      <c r="B16" s="123"/>
      <c r="C16" s="124" t="s">
        <v>38</v>
      </c>
      <c r="D16" s="665" t="s">
        <v>33</v>
      </c>
      <c r="E16" s="675"/>
      <c r="F16" s="675"/>
      <c r="G16" s="664"/>
      <c r="H16" s="234" t="s">
        <v>34</v>
      </c>
      <c r="I16" s="776">
        <v>1</v>
      </c>
      <c r="J16" s="777"/>
      <c r="K16" s="766">
        <v>2</v>
      </c>
      <c r="L16" s="767"/>
      <c r="M16" s="766">
        <v>3</v>
      </c>
      <c r="N16" s="767"/>
      <c r="O16" s="766">
        <v>4</v>
      </c>
      <c r="P16" s="767"/>
      <c r="Q16" s="766">
        <v>5</v>
      </c>
      <c r="R16" s="767"/>
      <c r="S16" s="766">
        <v>6</v>
      </c>
      <c r="T16" s="767"/>
      <c r="U16" s="776">
        <v>7</v>
      </c>
      <c r="V16" s="777"/>
      <c r="W16" s="766">
        <v>8</v>
      </c>
      <c r="X16" s="767"/>
      <c r="Y16" s="766">
        <v>9</v>
      </c>
      <c r="Z16" s="767"/>
      <c r="AA16" s="766">
        <v>10</v>
      </c>
      <c r="AB16" s="767"/>
      <c r="AC16" s="766">
        <v>11</v>
      </c>
      <c r="AD16" s="767"/>
      <c r="AE16" s="766">
        <v>12</v>
      </c>
      <c r="AF16" s="767"/>
      <c r="AG16" s="776">
        <v>13</v>
      </c>
      <c r="AH16" s="777"/>
      <c r="AI16" s="776">
        <v>14</v>
      </c>
      <c r="AJ16" s="777"/>
      <c r="AK16" s="766">
        <v>15</v>
      </c>
      <c r="AL16" s="767"/>
      <c r="AM16" s="766">
        <v>16</v>
      </c>
      <c r="AN16" s="767"/>
      <c r="AO16" s="766">
        <v>17</v>
      </c>
      <c r="AP16" s="767"/>
      <c r="AQ16" s="766">
        <v>18</v>
      </c>
      <c r="AR16" s="767"/>
      <c r="AS16" s="776">
        <v>19</v>
      </c>
      <c r="AT16" s="787"/>
      <c r="AU16" s="766">
        <v>20</v>
      </c>
      <c r="AV16" s="767"/>
      <c r="AW16" s="776" t="s">
        <v>125</v>
      </c>
      <c r="AX16" s="777"/>
      <c r="AY16" s="766">
        <v>21</v>
      </c>
      <c r="AZ16" s="767"/>
      <c r="BA16" s="766">
        <v>22</v>
      </c>
      <c r="BB16" s="767"/>
      <c r="BC16" s="766">
        <v>23</v>
      </c>
      <c r="BD16" s="767"/>
      <c r="BE16" s="766">
        <v>24</v>
      </c>
      <c r="BF16" s="788"/>
      <c r="BG16" s="236" t="s">
        <v>125</v>
      </c>
      <c r="BH16" s="384" t="s">
        <v>126</v>
      </c>
      <c r="BI16" s="382">
        <v>25</v>
      </c>
      <c r="BJ16" s="235">
        <v>26</v>
      </c>
      <c r="BK16" s="239"/>
      <c r="BL16" s="240" t="s">
        <v>24</v>
      </c>
      <c r="BM16" s="683" t="str">
        <f>IF(Holdanmeldelse!N4&lt;&gt;0,Holdanmeldelse!N4," ")</f>
        <v> </v>
      </c>
      <c r="BN16" s="683"/>
      <c r="BO16" s="683"/>
      <c r="BP16" s="241"/>
      <c r="BR16" s="464">
        <v>0</v>
      </c>
      <c r="BS16" s="464">
        <v>0</v>
      </c>
      <c r="BT16" s="242">
        <v>1</v>
      </c>
      <c r="BU16" s="242">
        <v>1</v>
      </c>
      <c r="BV16" s="242">
        <v>2</v>
      </c>
      <c r="BW16" s="242">
        <v>2</v>
      </c>
      <c r="BX16" s="242">
        <v>3</v>
      </c>
      <c r="BY16" s="242">
        <v>3</v>
      </c>
      <c r="BZ16" s="243" t="s">
        <v>146</v>
      </c>
      <c r="CA16" s="243" t="s">
        <v>146</v>
      </c>
      <c r="CB16" s="243" t="s">
        <v>147</v>
      </c>
      <c r="CC16" s="243" t="s">
        <v>147</v>
      </c>
      <c r="CD16" s="243" t="s">
        <v>148</v>
      </c>
      <c r="CE16" s="243" t="s">
        <v>148</v>
      </c>
      <c r="CF16" s="243" t="s">
        <v>25</v>
      </c>
      <c r="CG16" s="243" t="s">
        <v>25</v>
      </c>
      <c r="CH16" s="243" t="s">
        <v>149</v>
      </c>
      <c r="CI16" s="243" t="s">
        <v>149</v>
      </c>
      <c r="CJ16" s="244" t="s">
        <v>150</v>
      </c>
      <c r="CK16" s="244" t="s">
        <v>151</v>
      </c>
    </row>
    <row r="17" spans="1:89" ht="21.75" customHeight="1" thickBot="1">
      <c r="A17" s="797"/>
      <c r="B17" s="134">
        <v>1</v>
      </c>
      <c r="C17" s="135" t="str">
        <f>IF(Holdanmeldelse!M10&lt;&gt;0,Holdanmeldelse!M10," ")</f>
        <v> </v>
      </c>
      <c r="D17" s="679" t="str">
        <f>IF(Holdanmeldelse!N10&lt;&gt;0,Holdanmeldelse!N10," ")</f>
        <v> </v>
      </c>
      <c r="E17" s="680"/>
      <c r="F17" s="680"/>
      <c r="G17" s="681"/>
      <c r="H17" s="245">
        <f>IF(Holdanmeldelse!R10&lt;&gt;0,Holdanmeldelse!R10," ")</f>
      </c>
      <c r="I17" s="302"/>
      <c r="J17" s="140">
        <v>2</v>
      </c>
      <c r="K17" s="303" t="s">
        <v>41</v>
      </c>
      <c r="L17" s="138"/>
      <c r="M17" s="303" t="s">
        <v>41</v>
      </c>
      <c r="N17" s="138"/>
      <c r="O17" s="303"/>
      <c r="P17" s="142"/>
      <c r="Q17" s="303" t="s">
        <v>41</v>
      </c>
      <c r="R17" s="159"/>
      <c r="S17" s="303"/>
      <c r="T17" s="160"/>
      <c r="U17" s="302"/>
      <c r="V17" s="140">
        <v>4</v>
      </c>
      <c r="W17" s="303"/>
      <c r="X17" s="138"/>
      <c r="Y17" s="303" t="s">
        <v>41</v>
      </c>
      <c r="Z17" s="138"/>
      <c r="AA17" s="303"/>
      <c r="AB17" s="138"/>
      <c r="AC17" s="303" t="s">
        <v>41</v>
      </c>
      <c r="AD17" s="138"/>
      <c r="AE17" s="303"/>
      <c r="AF17" s="138"/>
      <c r="AG17" s="302"/>
      <c r="AH17" s="140">
        <v>1</v>
      </c>
      <c r="AI17" s="303" t="s">
        <v>41</v>
      </c>
      <c r="AJ17" s="138"/>
      <c r="AK17" s="303" t="s">
        <v>41</v>
      </c>
      <c r="AL17" s="142"/>
      <c r="AM17" s="303" t="s">
        <v>41</v>
      </c>
      <c r="AN17" s="138"/>
      <c r="AO17" s="303"/>
      <c r="AP17" s="138"/>
      <c r="AQ17" s="303" t="s">
        <v>41</v>
      </c>
      <c r="AR17" s="138"/>
      <c r="AS17" s="302"/>
      <c r="AT17" s="140">
        <v>3</v>
      </c>
      <c r="AU17" s="305" t="s">
        <v>41</v>
      </c>
      <c r="AV17" s="304"/>
      <c r="AW17" s="768">
        <f>SUM(I17,K17,M17,O17,Q17,S17,U17,W17,Y17,AA17,AC17,AE17,AG17,AI17,AK17,AM17,AO17,AQ17,AS17)</f>
        <v>0</v>
      </c>
      <c r="AX17" s="769"/>
      <c r="AY17" s="303"/>
      <c r="AZ17" s="374">
        <v>4</v>
      </c>
      <c r="BA17" s="303"/>
      <c r="BB17" s="378">
        <v>1</v>
      </c>
      <c r="BC17" s="305"/>
      <c r="BD17" s="379">
        <v>3</v>
      </c>
      <c r="BE17" s="305"/>
      <c r="BF17" s="377">
        <v>2</v>
      </c>
      <c r="BG17" s="147">
        <f>SUM(AW17,AY17,BA17,BC17,BE17)</f>
        <v>0</v>
      </c>
      <c r="BH17" s="383" t="str">
        <f>IF(CK17=0," ",CK17)</f>
        <v> </v>
      </c>
      <c r="BI17" s="255"/>
      <c r="BJ17" s="256"/>
      <c r="BK17" s="257"/>
      <c r="BL17" s="258" t="s">
        <v>23</v>
      </c>
      <c r="BM17" s="683" t="str">
        <f>IF(Holdanmeldelse!L4&lt;&gt;0,Holdanmeldelse!L4," ")</f>
        <v> </v>
      </c>
      <c r="BN17" s="683"/>
      <c r="BO17" s="683"/>
      <c r="BP17" s="259"/>
      <c r="BR17" s="244">
        <f>COUNTIF(Blå_1A,BR16)</f>
        <v>0</v>
      </c>
      <c r="BS17" s="244">
        <f>COUNTIF(Blå_1B,BS16)</f>
        <v>0</v>
      </c>
      <c r="BT17" s="244">
        <f>COUNTIF(Blå_1A,BT16)</f>
        <v>1</v>
      </c>
      <c r="BU17" s="244">
        <f>COUNTIF(Blå_1B,BU16)</f>
        <v>1</v>
      </c>
      <c r="BV17" s="244">
        <f>COUNTIF(Blå_1A,BV16)</f>
        <v>1</v>
      </c>
      <c r="BW17" s="244">
        <f>COUNTIF(Blå_1B,BW16)</f>
        <v>0</v>
      </c>
      <c r="BX17" s="244">
        <f>COUNTIF(Blå_1A,BX16)</f>
        <v>1</v>
      </c>
      <c r="BY17" s="244">
        <f>COUNTIF(Blå_1B,BY16)</f>
        <v>1</v>
      </c>
      <c r="BZ17" s="244">
        <f>COUNTIF(Blå_1A,BZ16)</f>
        <v>0</v>
      </c>
      <c r="CA17" s="244">
        <f>COUNTIF(Blå_1B,CA16)</f>
        <v>0</v>
      </c>
      <c r="CB17" s="244">
        <f>COUNTIF(Blå_1A,CB16)</f>
        <v>0</v>
      </c>
      <c r="CC17" s="244">
        <f>COUNTIF(Blå_1B,CC16)</f>
        <v>0</v>
      </c>
      <c r="CD17" s="244">
        <f>COUNTIF(Blå_1A,CD16)</f>
        <v>0</v>
      </c>
      <c r="CE17" s="244">
        <f>COUNTIF(Blå_1B,CE16)</f>
        <v>0</v>
      </c>
      <c r="CF17" s="244">
        <f>COUNTIF(Blå_1A,CF16)</f>
        <v>0</v>
      </c>
      <c r="CG17" s="244">
        <f>COUNTIF(Blå_1B,CG16)</f>
        <v>0</v>
      </c>
      <c r="CH17" s="244">
        <f>COUNTIF(Blå_1A,CH16)</f>
        <v>0</v>
      </c>
      <c r="CI17" s="244">
        <f>COUNTIF(Blå_1B,CI16)</f>
        <v>0</v>
      </c>
      <c r="CJ17" s="244">
        <v>5</v>
      </c>
      <c r="CK17" s="244">
        <f>SUM(BR17:CG17)-CJ17</f>
        <v>0</v>
      </c>
    </row>
    <row r="18" spans="1:89" ht="21.75" customHeight="1" thickBot="1">
      <c r="A18" s="797"/>
      <c r="B18" s="134">
        <v>2</v>
      </c>
      <c r="C18" s="135" t="str">
        <f>IF(Holdanmeldelse!M11&lt;&gt;0,Holdanmeldelse!M11," ")</f>
        <v> </v>
      </c>
      <c r="D18" s="679" t="str">
        <f>IF(Holdanmeldelse!N11&lt;&gt;0,Holdanmeldelse!N11," ")</f>
        <v> </v>
      </c>
      <c r="E18" s="680"/>
      <c r="F18" s="680"/>
      <c r="G18" s="681"/>
      <c r="H18" s="245">
        <f>IF(Holdanmeldelse!R11&lt;&gt;0,Holdanmeldelse!R11," ")</f>
      </c>
      <c r="I18" s="303" t="s">
        <v>41</v>
      </c>
      <c r="J18" s="138"/>
      <c r="K18" s="302"/>
      <c r="L18" s="140">
        <v>1</v>
      </c>
      <c r="M18" s="303" t="s">
        <v>41</v>
      </c>
      <c r="N18" s="138"/>
      <c r="O18" s="303" t="s">
        <v>41</v>
      </c>
      <c r="P18" s="142"/>
      <c r="Q18" s="303" t="s">
        <v>41</v>
      </c>
      <c r="R18" s="304"/>
      <c r="S18" s="302"/>
      <c r="T18" s="140">
        <v>3</v>
      </c>
      <c r="U18" s="305" t="s">
        <v>41</v>
      </c>
      <c r="V18" s="138"/>
      <c r="W18" s="303"/>
      <c r="X18" s="138"/>
      <c r="Y18" s="303" t="s">
        <v>41</v>
      </c>
      <c r="Z18" s="138"/>
      <c r="AA18" s="303"/>
      <c r="AB18" s="138"/>
      <c r="AC18" s="303" t="s">
        <v>41</v>
      </c>
      <c r="AD18" s="138"/>
      <c r="AE18" s="303" t="s">
        <v>41</v>
      </c>
      <c r="AF18" s="138"/>
      <c r="AG18" s="303" t="s">
        <v>41</v>
      </c>
      <c r="AH18" s="138"/>
      <c r="AI18" s="302"/>
      <c r="AJ18" s="140">
        <v>2</v>
      </c>
      <c r="AK18" s="303" t="s">
        <v>41</v>
      </c>
      <c r="AL18" s="141"/>
      <c r="AM18" s="303" t="s">
        <v>41</v>
      </c>
      <c r="AN18" s="138"/>
      <c r="AO18" s="303" t="s">
        <v>41</v>
      </c>
      <c r="AP18" s="138"/>
      <c r="AQ18" s="302"/>
      <c r="AR18" s="140">
        <v>4</v>
      </c>
      <c r="AS18" s="303" t="s">
        <v>41</v>
      </c>
      <c r="AT18" s="138"/>
      <c r="AU18" s="303" t="s">
        <v>41</v>
      </c>
      <c r="AV18" s="142"/>
      <c r="AW18" s="768">
        <f>SUM(I18,K18,M18,O18,Q18,S18,U18,W18,Y18,AA18,AC18,AE18,AG18,AI18,AK18,AM18,AO18,AQ18,AS18)</f>
        <v>0</v>
      </c>
      <c r="AX18" s="769"/>
      <c r="AY18" s="303"/>
      <c r="AZ18" s="375">
        <v>4</v>
      </c>
      <c r="BA18" s="303"/>
      <c r="BB18" s="379">
        <v>1</v>
      </c>
      <c r="BC18" s="303"/>
      <c r="BD18" s="379">
        <v>3</v>
      </c>
      <c r="BE18" s="303"/>
      <c r="BF18" s="377">
        <v>2</v>
      </c>
      <c r="BG18" s="147">
        <f>SUM(AW18,AY18,BA18,BC18,BE18)</f>
        <v>0</v>
      </c>
      <c r="BH18" s="147" t="str">
        <f>IF(CK18=0," ",CK18)</f>
        <v> </v>
      </c>
      <c r="BI18" s="306" t="s">
        <v>41</v>
      </c>
      <c r="BJ18" s="256" t="s">
        <v>41</v>
      </c>
      <c r="BK18" s="257"/>
      <c r="BL18" s="257"/>
      <c r="BM18" s="261"/>
      <c r="BN18" s="262"/>
      <c r="BO18" s="262"/>
      <c r="BP18" s="259"/>
      <c r="BR18" s="244">
        <f>COUNTIF(Blå_2A,BR16)</f>
        <v>0</v>
      </c>
      <c r="BS18" s="244">
        <f>COUNTIF(Blå_2B,BS16)</f>
        <v>0</v>
      </c>
      <c r="BT18" s="244">
        <f>COUNTIF(Blå_2A,BT16)</f>
        <v>1</v>
      </c>
      <c r="BU18" s="244">
        <f>COUNTIF(Blå_2B,BU16)</f>
        <v>1</v>
      </c>
      <c r="BV18" s="244">
        <f>COUNTIF(Blå_2A,BV16)</f>
        <v>1</v>
      </c>
      <c r="BW18" s="244">
        <f>COUNTIF(Blå_2B,BW16)</f>
        <v>0</v>
      </c>
      <c r="BX18" s="244">
        <f>COUNTIF(Blå_2A,BX16)</f>
        <v>1</v>
      </c>
      <c r="BY18" s="244">
        <f>COUNTIF(Blå_2B,BY16)</f>
        <v>1</v>
      </c>
      <c r="BZ18" s="244">
        <f>COUNTIF(Blå_2A,BZ16)</f>
        <v>0</v>
      </c>
      <c r="CA18" s="244">
        <f>COUNTIF(Blå_2B,CA16)</f>
        <v>0</v>
      </c>
      <c r="CB18" s="244">
        <f>COUNTIF(Blå_2A,CB16)</f>
        <v>0</v>
      </c>
      <c r="CC18" s="244">
        <f>COUNTIF(Blå_2B,CC16)</f>
        <v>0</v>
      </c>
      <c r="CD18" s="244">
        <f>COUNTIF(Blå_2A,CD16)</f>
        <v>0</v>
      </c>
      <c r="CE18" s="244">
        <f>COUNTIF(Blå_2B,CE16)</f>
        <v>0</v>
      </c>
      <c r="CF18" s="244">
        <f>COUNTIF(Blå_2A,CF16)</f>
        <v>0</v>
      </c>
      <c r="CG18" s="244">
        <f>COUNTIF(Blå_2B,CG16)</f>
        <v>0</v>
      </c>
      <c r="CH18" s="244">
        <f>COUNTIF(Blå_2A,CH16)</f>
        <v>0</v>
      </c>
      <c r="CI18" s="244">
        <f>COUNTIF(Blå_2B,CI16)</f>
        <v>0</v>
      </c>
      <c r="CJ18" s="244">
        <v>5</v>
      </c>
      <c r="CK18" s="244">
        <f>SUM(BR18:CG18)-CJ18</f>
        <v>0</v>
      </c>
    </row>
    <row r="19" spans="1:89" ht="21.75" customHeight="1" thickBot="1">
      <c r="A19" s="797"/>
      <c r="B19" s="134">
        <v>3</v>
      </c>
      <c r="C19" s="135" t="str">
        <f>IF(Holdanmeldelse!M12&lt;&gt;0,Holdanmeldelse!M12," ")</f>
        <v> </v>
      </c>
      <c r="D19" s="679" t="str">
        <f>IF(Holdanmeldelse!N12&lt;&gt;0,Holdanmeldelse!N12," ")</f>
        <v> </v>
      </c>
      <c r="E19" s="680"/>
      <c r="F19" s="680"/>
      <c r="G19" s="681"/>
      <c r="H19" s="245">
        <f>IF(Holdanmeldelse!R12&lt;&gt;0,Holdanmeldelse!R12," ")</f>
      </c>
      <c r="I19" s="303" t="s">
        <v>41</v>
      </c>
      <c r="J19" s="138"/>
      <c r="K19" s="303" t="s">
        <v>41</v>
      </c>
      <c r="L19" s="138"/>
      <c r="M19" s="307" t="s">
        <v>41</v>
      </c>
      <c r="N19" s="159"/>
      <c r="O19" s="302"/>
      <c r="P19" s="140">
        <v>1</v>
      </c>
      <c r="Q19" s="303" t="s">
        <v>41</v>
      </c>
      <c r="R19" s="154"/>
      <c r="S19" s="303"/>
      <c r="T19" s="308"/>
      <c r="U19" s="303" t="s">
        <v>41</v>
      </c>
      <c r="V19" s="138"/>
      <c r="W19" s="302"/>
      <c r="X19" s="140">
        <v>3</v>
      </c>
      <c r="Y19" s="307" t="s">
        <v>41</v>
      </c>
      <c r="Z19" s="159"/>
      <c r="AA19" s="303"/>
      <c r="AB19" s="138"/>
      <c r="AC19" s="307" t="s">
        <v>41</v>
      </c>
      <c r="AD19" s="159"/>
      <c r="AE19" s="302"/>
      <c r="AF19" s="140">
        <v>2</v>
      </c>
      <c r="AG19" s="303" t="s">
        <v>41</v>
      </c>
      <c r="AH19" s="138"/>
      <c r="AI19" s="303" t="s">
        <v>41</v>
      </c>
      <c r="AJ19" s="138"/>
      <c r="AK19" s="303" t="s">
        <v>41</v>
      </c>
      <c r="AL19" s="142"/>
      <c r="AM19" s="307" t="s">
        <v>41</v>
      </c>
      <c r="AN19" s="159"/>
      <c r="AO19" s="302"/>
      <c r="AP19" s="140">
        <v>4</v>
      </c>
      <c r="AQ19" s="303" t="s">
        <v>41</v>
      </c>
      <c r="AR19" s="138"/>
      <c r="AS19" s="303" t="s">
        <v>41</v>
      </c>
      <c r="AT19" s="138"/>
      <c r="AU19" s="303" t="s">
        <v>41</v>
      </c>
      <c r="AV19" s="142"/>
      <c r="AW19" s="768">
        <f>SUM(I19,K19,M19,O19,Q19,S19,U19,W19,Y19,AA19,AC19,AE19,AG19,AI19,AK19,AM19,AO19,AQ19,AS19)</f>
        <v>0</v>
      </c>
      <c r="AX19" s="769"/>
      <c r="AY19" s="303"/>
      <c r="AZ19" s="375">
        <v>4</v>
      </c>
      <c r="BA19" s="303"/>
      <c r="BB19" s="379">
        <v>1</v>
      </c>
      <c r="BC19" s="303"/>
      <c r="BD19" s="379">
        <v>3</v>
      </c>
      <c r="BE19" s="303"/>
      <c r="BF19" s="377">
        <v>2</v>
      </c>
      <c r="BG19" s="147">
        <f>SUM(AW19,AY19,BA19,BC19,BE19)</f>
        <v>0</v>
      </c>
      <c r="BH19" s="147" t="str">
        <f>IF(CK19=0," ",CK19)</f>
        <v> </v>
      </c>
      <c r="BI19" s="255" t="s">
        <v>41</v>
      </c>
      <c r="BJ19" s="256" t="s">
        <v>41</v>
      </c>
      <c r="BK19" s="257"/>
      <c r="BL19" s="789" t="s">
        <v>128</v>
      </c>
      <c r="BM19" s="789"/>
      <c r="BN19" s="257"/>
      <c r="BO19" s="790">
        <f>SUM(4-BL21)</f>
        <v>4</v>
      </c>
      <c r="BP19" s="259"/>
      <c r="BR19" s="244">
        <f>COUNTIF(Blå_3A,BR16)</f>
        <v>0</v>
      </c>
      <c r="BS19" s="244">
        <f>COUNTIF(Blå_3B,BS16)</f>
        <v>0</v>
      </c>
      <c r="BT19" s="244">
        <f>COUNTIF(Blå_3A,BT16)</f>
        <v>1</v>
      </c>
      <c r="BU19" s="244">
        <f>COUNTIF(Blå_3B,BU16)</f>
        <v>1</v>
      </c>
      <c r="BV19" s="244">
        <f>COUNTIF(Blå_3A,BV16)</f>
        <v>1</v>
      </c>
      <c r="BW19" s="244">
        <f>COUNTIF(Blå_3B,BW16)</f>
        <v>0</v>
      </c>
      <c r="BX19" s="244">
        <f>COUNTIF(Blå_3A,BX16)</f>
        <v>1</v>
      </c>
      <c r="BY19" s="244">
        <f>COUNTIF(Blå_3B,BY16)</f>
        <v>1</v>
      </c>
      <c r="BZ19" s="244">
        <f>COUNTIF(Blå_3A,BZ16)</f>
        <v>0</v>
      </c>
      <c r="CA19" s="244">
        <f>COUNTIF(Blå_3B,CA16)</f>
        <v>0</v>
      </c>
      <c r="CB19" s="244">
        <f>COUNTIF(Blå_3A,CB16)</f>
        <v>0</v>
      </c>
      <c r="CC19" s="244">
        <f>COUNTIF(Blå_3B,CC16)</f>
        <v>0</v>
      </c>
      <c r="CD19" s="244">
        <f>COUNTIF(Blå_3A,CD16)</f>
        <v>0</v>
      </c>
      <c r="CE19" s="244">
        <f>COUNTIF(Blå_3B,CE16)</f>
        <v>0</v>
      </c>
      <c r="CF19" s="244">
        <f>COUNTIF(Blå_3A,CF16)</f>
        <v>0</v>
      </c>
      <c r="CG19" s="244">
        <f>COUNTIF(Blå_3B,CG16)</f>
        <v>0</v>
      </c>
      <c r="CH19" s="244">
        <f>COUNTIF(Blå_3A,CH16)</f>
        <v>0</v>
      </c>
      <c r="CI19" s="244">
        <f>COUNTIF(Blå_3B,CI16)</f>
        <v>0</v>
      </c>
      <c r="CJ19" s="244">
        <v>5</v>
      </c>
      <c r="CK19" s="244">
        <f>SUM(BR19:CG19)-CJ19</f>
        <v>0</v>
      </c>
    </row>
    <row r="20" spans="1:89" ht="21.75" customHeight="1" thickBot="1">
      <c r="A20" s="797"/>
      <c r="B20" s="134">
        <v>4</v>
      </c>
      <c r="C20" s="135" t="str">
        <f>IF(Holdanmeldelse!M13&lt;&gt;0,Holdanmeldelse!M13," ")</f>
        <v> </v>
      </c>
      <c r="D20" s="679" t="str">
        <f>IF(Holdanmeldelse!N13&lt;&gt;0,Holdanmeldelse!N13," ")</f>
        <v> </v>
      </c>
      <c r="E20" s="680"/>
      <c r="F20" s="680"/>
      <c r="G20" s="681"/>
      <c r="H20" s="245">
        <f>IF(Holdanmeldelse!R13&lt;&gt;0,Holdanmeldelse!R13," ")</f>
      </c>
      <c r="I20" s="303"/>
      <c r="J20" s="138"/>
      <c r="K20" s="303" t="s">
        <v>41</v>
      </c>
      <c r="L20" s="142"/>
      <c r="M20" s="309"/>
      <c r="N20" s="144">
        <v>3</v>
      </c>
      <c r="O20" s="310" t="s">
        <v>41</v>
      </c>
      <c r="P20" s="141"/>
      <c r="Q20" s="311" t="s">
        <v>41</v>
      </c>
      <c r="R20" s="159"/>
      <c r="S20" s="303"/>
      <c r="T20" s="142"/>
      <c r="U20" s="303"/>
      <c r="V20" s="138"/>
      <c r="W20" s="312"/>
      <c r="X20" s="166"/>
      <c r="Y20" s="309"/>
      <c r="Z20" s="144">
        <v>4</v>
      </c>
      <c r="AA20" s="310"/>
      <c r="AB20" s="160"/>
      <c r="AC20" s="309"/>
      <c r="AD20" s="144">
        <v>1</v>
      </c>
      <c r="AE20" s="310" t="s">
        <v>41</v>
      </c>
      <c r="AF20" s="141"/>
      <c r="AG20" s="303"/>
      <c r="AH20" s="138"/>
      <c r="AI20" s="303" t="s">
        <v>41</v>
      </c>
      <c r="AJ20" s="138"/>
      <c r="AK20" s="311" t="s">
        <v>41</v>
      </c>
      <c r="AL20" s="160"/>
      <c r="AM20" s="309"/>
      <c r="AN20" s="144">
        <v>2</v>
      </c>
      <c r="AO20" s="313" t="s">
        <v>41</v>
      </c>
      <c r="AP20" s="171"/>
      <c r="AQ20" s="303" t="s">
        <v>41</v>
      </c>
      <c r="AR20" s="138"/>
      <c r="AS20" s="303"/>
      <c r="AT20" s="138"/>
      <c r="AU20" s="307" t="s">
        <v>41</v>
      </c>
      <c r="AV20" s="158"/>
      <c r="AW20" s="768">
        <f>SUM(I20,K20,M20,O20,Q20,S20,U20,W20,Y20,AA20,AC20,AE20,AG20,AI20,AK20,AM20,AO20,AQ20,AS20)</f>
        <v>0</v>
      </c>
      <c r="AX20" s="769"/>
      <c r="AY20" s="303"/>
      <c r="AZ20" s="376">
        <v>4</v>
      </c>
      <c r="BA20" s="303"/>
      <c r="BB20" s="380">
        <v>1</v>
      </c>
      <c r="BC20" s="303"/>
      <c r="BD20" s="379">
        <v>3</v>
      </c>
      <c r="BE20" s="303"/>
      <c r="BF20" s="377">
        <v>2</v>
      </c>
      <c r="BG20" s="147">
        <f>SUM(AW20,AY20,BA20,BC20,BE20)</f>
        <v>0</v>
      </c>
      <c r="BH20" s="147" t="str">
        <f>IF(CK20=0," ",CK20)</f>
        <v> </v>
      </c>
      <c r="BI20" s="276" t="s">
        <v>41</v>
      </c>
      <c r="BJ20" s="277" t="s">
        <v>41</v>
      </c>
      <c r="BK20" s="257"/>
      <c r="BL20" s="258"/>
      <c r="BM20" s="278"/>
      <c r="BN20" s="257"/>
      <c r="BO20" s="791"/>
      <c r="BP20" s="259"/>
      <c r="BR20" s="244">
        <f>COUNTIF(Blå_4A,BR16)</f>
        <v>0</v>
      </c>
      <c r="BS20" s="244">
        <f>COUNTIF(Blå_4B,BS16)</f>
        <v>0</v>
      </c>
      <c r="BT20" s="244">
        <f>COUNTIF(Blå_4A,BT16)</f>
        <v>1</v>
      </c>
      <c r="BU20" s="244">
        <f>COUNTIF(Blå_4B,BU16)</f>
        <v>1</v>
      </c>
      <c r="BV20" s="244">
        <f>COUNTIF(Blå_4A,BV16)</f>
        <v>1</v>
      </c>
      <c r="BW20" s="244">
        <f>COUNTIF(Blå_4B,BW16)</f>
        <v>0</v>
      </c>
      <c r="BX20" s="244">
        <f>COUNTIF(Blå_4A,BX16)</f>
        <v>1</v>
      </c>
      <c r="BY20" s="244">
        <f>COUNTIF(Blå_4B,BY16)</f>
        <v>1</v>
      </c>
      <c r="BZ20" s="244">
        <f>COUNTIF(Blå_4A,BZ16)</f>
        <v>0</v>
      </c>
      <c r="CA20" s="244">
        <f>COUNTIF(Blå_4B,CA16)</f>
        <v>0</v>
      </c>
      <c r="CB20" s="244">
        <f>COUNTIF(Blå_4A,CB16)</f>
        <v>0</v>
      </c>
      <c r="CC20" s="244">
        <f>COUNTIF(Blå_4B,CC16)</f>
        <v>0</v>
      </c>
      <c r="CD20" s="244">
        <f>COUNTIF(Blå_4A,CD16)</f>
        <v>0</v>
      </c>
      <c r="CE20" s="244">
        <f>COUNTIF(Blå_4B,CE16)</f>
        <v>0</v>
      </c>
      <c r="CF20" s="244">
        <f>COUNTIF(Blå_4A,CF16)</f>
        <v>0</v>
      </c>
      <c r="CG20" s="244">
        <f>COUNTIF(Blå_4B,CG16)</f>
        <v>0</v>
      </c>
      <c r="CH20" s="244">
        <f>COUNTIF(Blå_4A,CH16)</f>
        <v>0</v>
      </c>
      <c r="CI20" s="244">
        <f>COUNTIF(Blå_4B,CI16)</f>
        <v>0</v>
      </c>
      <c r="CJ20" s="244">
        <v>5</v>
      </c>
      <c r="CK20" s="244">
        <f>SUM(BR20:CG20)-CJ20</f>
        <v>0</v>
      </c>
    </row>
    <row r="21" spans="1:89" ht="21.75" customHeight="1" thickBot="1">
      <c r="A21" s="797"/>
      <c r="B21" s="134">
        <v>5</v>
      </c>
      <c r="C21" s="135" t="str">
        <f>IF(Holdanmeldelse!M14&lt;&gt;0,Holdanmeldelse!M14," ")</f>
        <v> </v>
      </c>
      <c r="D21" s="679" t="str">
        <f>IF(Holdanmeldelse!N14&lt;&gt;0,Holdanmeldelse!N14," ")</f>
        <v> </v>
      </c>
      <c r="E21" s="680"/>
      <c r="F21" s="680"/>
      <c r="G21" s="681"/>
      <c r="H21" s="245" t="str">
        <f>IF(Holdanmeldelse!R14&lt;&gt;0,Holdanmeldelse!R14," ")</f>
        <v> </v>
      </c>
      <c r="I21" s="303" t="s">
        <v>41</v>
      </c>
      <c r="J21" s="138"/>
      <c r="K21" s="303" t="s">
        <v>41</v>
      </c>
      <c r="L21" s="142"/>
      <c r="M21" s="312" t="s">
        <v>41</v>
      </c>
      <c r="N21" s="171"/>
      <c r="O21" s="305" t="s">
        <v>41</v>
      </c>
      <c r="P21" s="142"/>
      <c r="Q21" s="309"/>
      <c r="R21" s="144">
        <v>2</v>
      </c>
      <c r="S21" s="303"/>
      <c r="T21" s="142"/>
      <c r="U21" s="303" t="s">
        <v>41</v>
      </c>
      <c r="V21" s="138"/>
      <c r="W21" s="303"/>
      <c r="X21" s="142"/>
      <c r="Y21" s="312" t="s">
        <v>41</v>
      </c>
      <c r="Z21" s="166"/>
      <c r="AA21" s="539"/>
      <c r="AB21" s="144">
        <v>4</v>
      </c>
      <c r="AC21" s="366" t="s">
        <v>41</v>
      </c>
      <c r="AD21" s="171"/>
      <c r="AE21" s="305" t="s">
        <v>41</v>
      </c>
      <c r="AF21" s="138"/>
      <c r="AG21" s="303" t="s">
        <v>41</v>
      </c>
      <c r="AH21" s="138"/>
      <c r="AI21" s="303" t="s">
        <v>41</v>
      </c>
      <c r="AJ21" s="142"/>
      <c r="AK21" s="309"/>
      <c r="AL21" s="144">
        <v>3</v>
      </c>
      <c r="AM21" s="313" t="s">
        <v>41</v>
      </c>
      <c r="AN21" s="171"/>
      <c r="AO21" s="314" t="s">
        <v>41</v>
      </c>
      <c r="AP21" s="154"/>
      <c r="AQ21" s="303" t="s">
        <v>41</v>
      </c>
      <c r="AR21" s="138"/>
      <c r="AS21" s="303" t="s">
        <v>41</v>
      </c>
      <c r="AT21" s="142"/>
      <c r="AU21" s="309"/>
      <c r="AV21" s="144">
        <v>1</v>
      </c>
      <c r="AW21" s="770">
        <f>SUM(I21,K21,M21,O21,Q21,S21,U21,W21,Y21,AA21,AC21,AE21,AG21,AI21,AK21,AM21,AO21,AQ21,AS21,AU21)</f>
        <v>0</v>
      </c>
      <c r="AX21" s="771"/>
      <c r="AY21" s="303"/>
      <c r="AZ21" s="376">
        <v>4</v>
      </c>
      <c r="BA21" s="303"/>
      <c r="BB21" s="380">
        <v>1</v>
      </c>
      <c r="BC21" s="303"/>
      <c r="BD21" s="379">
        <v>3</v>
      </c>
      <c r="BE21" s="303"/>
      <c r="BF21" s="377">
        <v>2</v>
      </c>
      <c r="BG21" s="147">
        <f>SUM(AW21,AY21,BA21,BC21,BE21)</f>
        <v>0</v>
      </c>
      <c r="BH21" s="147" t="str">
        <f>IF(CK21=0," ",CK21)</f>
        <v> </v>
      </c>
      <c r="BI21" s="276" t="s">
        <v>41</v>
      </c>
      <c r="BJ21" s="286" t="s">
        <v>41</v>
      </c>
      <c r="BK21" s="257"/>
      <c r="BL21" s="287">
        <v>0</v>
      </c>
      <c r="BM21" s="257"/>
      <c r="BN21" s="257"/>
      <c r="BO21" s="792"/>
      <c r="BP21" s="259"/>
      <c r="BR21" s="244">
        <f>COUNTIF(Blå_5A,BR16)</f>
        <v>0</v>
      </c>
      <c r="BS21" s="244">
        <f>COUNTIF(Blå_5B,BS16)</f>
        <v>0</v>
      </c>
      <c r="BT21" s="244">
        <f>COUNTIF(Blå_5A,BT16)</f>
        <v>0</v>
      </c>
      <c r="BU21" s="244">
        <f>COUNTIF(Blå_5B,BU16)</f>
        <v>1</v>
      </c>
      <c r="BV21" s="244">
        <f>COUNTIF(Blå_5A,BV16)</f>
        <v>1</v>
      </c>
      <c r="BW21" s="244">
        <f>COUNTIF(Blå_5B,BW16)</f>
        <v>0</v>
      </c>
      <c r="BX21" s="244">
        <f>COUNTIF(Blå_5A,BX16)</f>
        <v>1</v>
      </c>
      <c r="BY21" s="244">
        <f>COUNTIF(Blå_5B,BY16)</f>
        <v>1</v>
      </c>
      <c r="BZ21" s="244">
        <f>COUNTIF(Blå_5A,BZ16)</f>
        <v>0</v>
      </c>
      <c r="CA21" s="244">
        <f>COUNTIF(Blå_5B,CA16)</f>
        <v>0</v>
      </c>
      <c r="CB21" s="244">
        <f>COUNTIF(Blå_5A,CB16)</f>
        <v>0</v>
      </c>
      <c r="CC21" s="244">
        <f>COUNTIF(Blå_5B,CC16)</f>
        <v>0</v>
      </c>
      <c r="CD21" s="244">
        <f>COUNTIF(Blå_5A,CD16)</f>
        <v>0</v>
      </c>
      <c r="CE21" s="244">
        <f>COUNTIF(Blå_5B,CE16)</f>
        <v>0</v>
      </c>
      <c r="CF21" s="244">
        <f>COUNTIF(Blå_5A,CF16)</f>
        <v>0</v>
      </c>
      <c r="CG21" s="244">
        <f>COUNTIF(Blå_5B,CG16)</f>
        <v>0</v>
      </c>
      <c r="CH21" s="244">
        <f>COUNTIF(Blå_5A,CH16)</f>
        <v>0</v>
      </c>
      <c r="CI21" s="244">
        <f>COUNTIF(Blå_5B,CI16)</f>
        <v>0</v>
      </c>
      <c r="CJ21" s="244">
        <v>4</v>
      </c>
      <c r="CK21" s="244">
        <f>SUM(BR21:CG21)-CJ21</f>
        <v>0</v>
      </c>
    </row>
    <row r="22" spans="1:68" ht="15.75" customHeight="1">
      <c r="A22" s="797"/>
      <c r="B22" s="350"/>
      <c r="C22" s="218" t="str">
        <f>IF(Holdanmeldelse!M15&lt;&gt;0,Holdanmeldelse!M15," ")</f>
        <v> </v>
      </c>
      <c r="D22" s="701" t="str">
        <f>IF(Holdanmeldelse!N15&lt;&gt;0,Holdanmeldelse!N15," ")</f>
        <v> </v>
      </c>
      <c r="E22" s="701"/>
      <c r="F22" s="701"/>
      <c r="G22" s="701"/>
      <c r="H22" s="288"/>
      <c r="I22" s="661">
        <f>SUM(I17:I21)</f>
        <v>0</v>
      </c>
      <c r="J22" s="662"/>
      <c r="K22" s="666">
        <f>SUM(K17:K21)+I22</f>
        <v>0</v>
      </c>
      <c r="L22" s="667"/>
      <c r="M22" s="666">
        <f>SUM(M17:M21)+K22</f>
        <v>0</v>
      </c>
      <c r="N22" s="667"/>
      <c r="O22" s="666">
        <f>SUM(O17:O21)+M22</f>
        <v>0</v>
      </c>
      <c r="P22" s="667"/>
      <c r="Q22" s="666">
        <f>SUM(Q17:Q21)+O22</f>
        <v>0</v>
      </c>
      <c r="R22" s="667"/>
      <c r="S22" s="666">
        <f>SUM(S17:S21)+Q22</f>
        <v>0</v>
      </c>
      <c r="T22" s="667"/>
      <c r="U22" s="666">
        <f>SUM(U17:U21)+S22</f>
        <v>0</v>
      </c>
      <c r="V22" s="667"/>
      <c r="W22" s="666">
        <f>SUM(W17:W21)+U22</f>
        <v>0</v>
      </c>
      <c r="X22" s="667"/>
      <c r="Y22" s="666">
        <f>SUM(Y17:Y21)+W22</f>
        <v>0</v>
      </c>
      <c r="Z22" s="667"/>
      <c r="AA22" s="666">
        <f>SUM(AA17:AA21)+Y22</f>
        <v>0</v>
      </c>
      <c r="AB22" s="667"/>
      <c r="AC22" s="666">
        <f>SUM(AC17:AC21)+AA22</f>
        <v>0</v>
      </c>
      <c r="AD22" s="667"/>
      <c r="AE22" s="666">
        <f>SUM(AE17:AE21)+AC22</f>
        <v>0</v>
      </c>
      <c r="AF22" s="667"/>
      <c r="AG22" s="666">
        <f>SUM(AG17:AG21)+AE22</f>
        <v>0</v>
      </c>
      <c r="AH22" s="667"/>
      <c r="AI22" s="666">
        <f>SUM(AI17:AI21)+AG22</f>
        <v>0</v>
      </c>
      <c r="AJ22" s="667"/>
      <c r="AK22" s="666">
        <f>SUM(AK17:AK21)+AI22</f>
        <v>0</v>
      </c>
      <c r="AL22" s="667"/>
      <c r="AM22" s="666">
        <f>SUM(AM17:AM21)+AK22</f>
        <v>0</v>
      </c>
      <c r="AN22" s="667"/>
      <c r="AO22" s="666">
        <f>SUM(AO17:AO21)+AM22</f>
        <v>0</v>
      </c>
      <c r="AP22" s="667"/>
      <c r="AQ22" s="666">
        <f>SUM(AQ17:AQ21)+AO22</f>
        <v>0</v>
      </c>
      <c r="AR22" s="667"/>
      <c r="AS22" s="666">
        <f>SUM(AS17:AS21)+AQ22</f>
        <v>0</v>
      </c>
      <c r="AT22" s="667"/>
      <c r="AU22" s="666">
        <f>SUM(AU17:AU21)+AS22</f>
        <v>0</v>
      </c>
      <c r="AV22" s="667"/>
      <c r="AW22" s="661">
        <f>SUM(AU22)</f>
        <v>0</v>
      </c>
      <c r="AX22" s="662"/>
      <c r="AY22" s="666">
        <f>SUM(AY17:AY21)+AW22</f>
        <v>0</v>
      </c>
      <c r="AZ22" s="667"/>
      <c r="BA22" s="666">
        <f>SUM(BA17:BA21)+AY22</f>
        <v>0</v>
      </c>
      <c r="BB22" s="667"/>
      <c r="BC22" s="666">
        <f>SUM(BC17:BC21)+BA22</f>
        <v>0</v>
      </c>
      <c r="BD22" s="667"/>
      <c r="BE22" s="666">
        <f>SUM(BE17:BE21)+BC22</f>
        <v>0</v>
      </c>
      <c r="BF22" s="667"/>
      <c r="BG22" s="315" t="s">
        <v>129</v>
      </c>
      <c r="BH22" s="290"/>
      <c r="BI22" s="693">
        <f>BE22</f>
        <v>0</v>
      </c>
      <c r="BJ22" s="694"/>
      <c r="BK22" s="316"/>
      <c r="BL22" s="257"/>
      <c r="BM22" s="257"/>
      <c r="BN22" s="257"/>
      <c r="BO22" s="291" t="s">
        <v>130</v>
      </c>
      <c r="BP22" s="259"/>
    </row>
    <row r="23" spans="1:68" ht="15.75" customHeight="1" thickBot="1">
      <c r="A23" s="798"/>
      <c r="B23" s="702"/>
      <c r="C23" s="703"/>
      <c r="D23" s="704" t="s">
        <v>43</v>
      </c>
      <c r="E23" s="705"/>
      <c r="F23" s="705"/>
      <c r="G23" s="705"/>
      <c r="H23" s="292" t="s">
        <v>131</v>
      </c>
      <c r="I23" s="659"/>
      <c r="J23" s="660"/>
      <c r="K23" s="659"/>
      <c r="L23" s="660"/>
      <c r="M23" s="659"/>
      <c r="N23" s="660"/>
      <c r="O23" s="659"/>
      <c r="P23" s="660"/>
      <c r="Q23" s="659"/>
      <c r="R23" s="660"/>
      <c r="S23" s="659"/>
      <c r="T23" s="660"/>
      <c r="U23" s="659"/>
      <c r="V23" s="660"/>
      <c r="W23" s="659"/>
      <c r="X23" s="660"/>
      <c r="Y23" s="659"/>
      <c r="Z23" s="660"/>
      <c r="AA23" s="659"/>
      <c r="AB23" s="660"/>
      <c r="AC23" s="659"/>
      <c r="AD23" s="660"/>
      <c r="AE23" s="659"/>
      <c r="AF23" s="660"/>
      <c r="AG23" s="659"/>
      <c r="AH23" s="660"/>
      <c r="AI23" s="659"/>
      <c r="AJ23" s="660"/>
      <c r="AK23" s="659"/>
      <c r="AL23" s="660"/>
      <c r="AM23" s="659"/>
      <c r="AN23" s="660"/>
      <c r="AO23" s="659"/>
      <c r="AP23" s="660"/>
      <c r="AQ23" s="659"/>
      <c r="AR23" s="660"/>
      <c r="AS23" s="659"/>
      <c r="AT23" s="660"/>
      <c r="AU23" s="659"/>
      <c r="AV23" s="660"/>
      <c r="AW23" s="659"/>
      <c r="AX23" s="660"/>
      <c r="AY23" s="659"/>
      <c r="AZ23" s="660"/>
      <c r="BA23" s="659"/>
      <c r="BB23" s="660"/>
      <c r="BC23" s="659"/>
      <c r="BD23" s="660"/>
      <c r="BE23" s="659"/>
      <c r="BF23" s="660"/>
      <c r="BG23" s="317" t="s">
        <v>132</v>
      </c>
      <c r="BH23" s="294"/>
      <c r="BI23" s="695"/>
      <c r="BJ23" s="696"/>
      <c r="BK23" s="318"/>
      <c r="BL23" s="296"/>
      <c r="BM23" s="296"/>
      <c r="BN23" s="296"/>
      <c r="BO23" s="297" t="s">
        <v>133</v>
      </c>
      <c r="BP23" s="298"/>
    </row>
    <row r="24" spans="1:68" ht="7.5" customHeight="1" thickBot="1">
      <c r="A24" s="299"/>
      <c r="B24" s="351"/>
      <c r="C24" s="223"/>
      <c r="D24" s="223"/>
      <c r="E24" s="223"/>
      <c r="F24" s="223"/>
      <c r="G24" s="22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58"/>
      <c r="BM24" s="258"/>
      <c r="BN24" s="233"/>
      <c r="BO24" s="233"/>
      <c r="BP24" s="233"/>
    </row>
    <row r="25" spans="1:89" ht="18" customHeight="1" thickBot="1">
      <c r="A25" s="796" t="s">
        <v>135</v>
      </c>
      <c r="B25" s="123"/>
      <c r="C25" s="124" t="s">
        <v>38</v>
      </c>
      <c r="D25" s="665" t="s">
        <v>33</v>
      </c>
      <c r="E25" s="675"/>
      <c r="F25" s="675"/>
      <c r="G25" s="664"/>
      <c r="H25" s="234" t="s">
        <v>34</v>
      </c>
      <c r="I25" s="776">
        <v>1</v>
      </c>
      <c r="J25" s="777"/>
      <c r="K25" s="766">
        <v>2</v>
      </c>
      <c r="L25" s="767"/>
      <c r="M25" s="766">
        <v>3</v>
      </c>
      <c r="N25" s="767"/>
      <c r="O25" s="766">
        <v>4</v>
      </c>
      <c r="P25" s="767"/>
      <c r="Q25" s="776">
        <v>5</v>
      </c>
      <c r="R25" s="777"/>
      <c r="S25" s="776">
        <v>6</v>
      </c>
      <c r="T25" s="777"/>
      <c r="U25" s="776">
        <v>7</v>
      </c>
      <c r="V25" s="777"/>
      <c r="W25" s="766">
        <v>8</v>
      </c>
      <c r="X25" s="767"/>
      <c r="Y25" s="766">
        <v>9</v>
      </c>
      <c r="Z25" s="767"/>
      <c r="AA25" s="756">
        <v>10</v>
      </c>
      <c r="AB25" s="757"/>
      <c r="AC25" s="766">
        <v>11</v>
      </c>
      <c r="AD25" s="767"/>
      <c r="AE25" s="766">
        <v>12</v>
      </c>
      <c r="AF25" s="767"/>
      <c r="AG25" s="776">
        <v>13</v>
      </c>
      <c r="AH25" s="777"/>
      <c r="AI25" s="776">
        <v>14</v>
      </c>
      <c r="AJ25" s="777"/>
      <c r="AK25" s="766">
        <v>15</v>
      </c>
      <c r="AL25" s="767"/>
      <c r="AM25" s="766">
        <v>16</v>
      </c>
      <c r="AN25" s="767"/>
      <c r="AO25" s="766">
        <v>17</v>
      </c>
      <c r="AP25" s="767"/>
      <c r="AQ25" s="766">
        <v>18</v>
      </c>
      <c r="AR25" s="767"/>
      <c r="AS25" s="776">
        <v>19</v>
      </c>
      <c r="AT25" s="787"/>
      <c r="AU25" s="766">
        <v>20</v>
      </c>
      <c r="AV25" s="767"/>
      <c r="AW25" s="772" t="s">
        <v>125</v>
      </c>
      <c r="AX25" s="773"/>
      <c r="AY25" s="756">
        <v>21</v>
      </c>
      <c r="AZ25" s="757"/>
      <c r="BA25" s="756">
        <v>22</v>
      </c>
      <c r="BB25" s="757"/>
      <c r="BC25" s="756">
        <v>23</v>
      </c>
      <c r="BD25" s="757"/>
      <c r="BE25" s="799">
        <v>24</v>
      </c>
      <c r="BF25" s="788"/>
      <c r="BG25" s="236" t="s">
        <v>125</v>
      </c>
      <c r="BH25" s="237" t="s">
        <v>126</v>
      </c>
      <c r="BI25" s="238">
        <v>21</v>
      </c>
      <c r="BJ25" s="235">
        <v>22</v>
      </c>
      <c r="BK25" s="239"/>
      <c r="BL25" s="240" t="s">
        <v>24</v>
      </c>
      <c r="BM25" s="683" t="str">
        <f>IF(Holdanmeldelse!N5&lt;&gt;0,Holdanmeldelse!N5," ")</f>
        <v> </v>
      </c>
      <c r="BN25" s="683"/>
      <c r="BO25" s="683"/>
      <c r="BP25" s="241"/>
      <c r="BR25" s="464">
        <v>0</v>
      </c>
      <c r="BS25" s="464">
        <v>0</v>
      </c>
      <c r="BT25" s="242">
        <v>1</v>
      </c>
      <c r="BU25" s="242">
        <v>1</v>
      </c>
      <c r="BV25" s="242">
        <v>2</v>
      </c>
      <c r="BW25" s="242">
        <v>2</v>
      </c>
      <c r="BX25" s="242">
        <v>3</v>
      </c>
      <c r="BY25" s="242">
        <v>3</v>
      </c>
      <c r="BZ25" s="243" t="s">
        <v>146</v>
      </c>
      <c r="CA25" s="243" t="s">
        <v>146</v>
      </c>
      <c r="CB25" s="243" t="s">
        <v>147</v>
      </c>
      <c r="CC25" s="243" t="s">
        <v>147</v>
      </c>
      <c r="CD25" s="243" t="s">
        <v>148</v>
      </c>
      <c r="CE25" s="243" t="s">
        <v>148</v>
      </c>
      <c r="CF25" s="243" t="s">
        <v>25</v>
      </c>
      <c r="CG25" s="243" t="s">
        <v>25</v>
      </c>
      <c r="CH25" s="243" t="s">
        <v>149</v>
      </c>
      <c r="CI25" s="243" t="s">
        <v>149</v>
      </c>
      <c r="CJ25" s="244" t="s">
        <v>150</v>
      </c>
      <c r="CK25" s="244" t="s">
        <v>151</v>
      </c>
    </row>
    <row r="26" spans="1:89" ht="21.75" customHeight="1" thickBot="1">
      <c r="A26" s="797"/>
      <c r="B26" s="134">
        <v>1</v>
      </c>
      <c r="C26" s="135" t="str">
        <f>IF(Holdanmeldelse!C19&lt;&gt;0,Holdanmeldelse!C19," ")</f>
        <v> </v>
      </c>
      <c r="D26" s="679" t="str">
        <f>IF(Holdanmeldelse!D19&lt;&gt;0,Holdanmeldelse!D19," ")</f>
        <v> </v>
      </c>
      <c r="E26" s="680"/>
      <c r="F26" s="680"/>
      <c r="G26" s="681"/>
      <c r="H26" s="245">
        <f>IF(Holdanmeldelse!H19&lt;&gt;0,Holdanmeldelse!H19," ")</f>
      </c>
      <c r="I26" s="303"/>
      <c r="J26" s="138"/>
      <c r="K26" s="303"/>
      <c r="L26" s="138"/>
      <c r="M26" s="302"/>
      <c r="N26" s="319">
        <v>2</v>
      </c>
      <c r="O26" s="303"/>
      <c r="P26" s="142"/>
      <c r="Q26" s="303"/>
      <c r="R26" s="320"/>
      <c r="S26" s="302"/>
      <c r="T26" s="319">
        <v>1</v>
      </c>
      <c r="U26" s="305"/>
      <c r="V26" s="138"/>
      <c r="W26" s="303"/>
      <c r="X26" s="138"/>
      <c r="Y26" s="303"/>
      <c r="Z26" s="138"/>
      <c r="AA26" s="307"/>
      <c r="AB26" s="158"/>
      <c r="AC26" s="303"/>
      <c r="AD26" s="138"/>
      <c r="AE26" s="302"/>
      <c r="AF26" s="319">
        <v>3</v>
      </c>
      <c r="AG26" s="303"/>
      <c r="AH26" s="138"/>
      <c r="AI26" s="303"/>
      <c r="AJ26" s="138"/>
      <c r="AK26" s="303"/>
      <c r="AL26" s="142"/>
      <c r="AM26" s="303"/>
      <c r="AN26" s="138"/>
      <c r="AO26" s="303"/>
      <c r="AP26" s="138"/>
      <c r="AQ26" s="303"/>
      <c r="AR26" s="138"/>
      <c r="AS26" s="302"/>
      <c r="AT26" s="319">
        <v>4</v>
      </c>
      <c r="AU26" s="305"/>
      <c r="AV26" s="385"/>
      <c r="AW26" s="758">
        <f>SUM(I26,K26,M26,O26,Q26,S26,U26,W26,Y26,AA26,AC26,AE26,AG26,AI26,AK26,AM26,AO26,AQ26,AS26,AU26)</f>
        <v>0</v>
      </c>
      <c r="AX26" s="759"/>
      <c r="AY26" s="305"/>
      <c r="AZ26" s="397">
        <v>1</v>
      </c>
      <c r="BA26" s="305"/>
      <c r="BB26" s="387">
        <v>2</v>
      </c>
      <c r="BC26" s="305"/>
      <c r="BD26" s="387">
        <v>4</v>
      </c>
      <c r="BE26" s="305"/>
      <c r="BF26" s="386">
        <v>3</v>
      </c>
      <c r="BG26" s="254">
        <f>SUM(AW26,AY26,BA26,BC26,BE26)</f>
        <v>0</v>
      </c>
      <c r="BH26" s="147" t="str">
        <f>IF(CK26=0," ",CK26)</f>
        <v> </v>
      </c>
      <c r="BI26" s="255"/>
      <c r="BJ26" s="256" t="s">
        <v>41</v>
      </c>
      <c r="BK26" s="257"/>
      <c r="BL26" s="258" t="s">
        <v>23</v>
      </c>
      <c r="BM26" s="683" t="str">
        <f>IF(Holdanmeldelse!L5&lt;&gt;0,Holdanmeldelse!L5," ")</f>
        <v> </v>
      </c>
      <c r="BN26" s="683"/>
      <c r="BO26" s="683"/>
      <c r="BP26" s="259"/>
      <c r="BR26" s="244">
        <f>COUNTIF(Hvid_1A,BR25)</f>
        <v>0</v>
      </c>
      <c r="BS26" s="244">
        <f>COUNTIF(Hvid_1B,BS25)</f>
        <v>0</v>
      </c>
      <c r="BT26" s="244">
        <f>COUNTIF(Hvid_1A,BT25)</f>
        <v>1</v>
      </c>
      <c r="BU26" s="244">
        <f>COUNTIF(Hvid_1B,BU25)</f>
        <v>1</v>
      </c>
      <c r="BV26" s="244">
        <f>COUNTIF(Hvid_1A,BV25)</f>
        <v>1</v>
      </c>
      <c r="BW26" s="244">
        <f>COUNTIF(Hvid_1B,BW25)</f>
        <v>1</v>
      </c>
      <c r="BX26" s="244">
        <f>COUNTIF(Hvid_1A,BX25)</f>
        <v>1</v>
      </c>
      <c r="BY26" s="244">
        <f>COUNTIF(Hvid_1B,BY25)</f>
        <v>0</v>
      </c>
      <c r="BZ26" s="244">
        <f>COUNTIF(Hvid_1A,BZ25)</f>
        <v>0</v>
      </c>
      <c r="CA26" s="244">
        <f>COUNTIF(Hvid_1B,CA25)</f>
        <v>0</v>
      </c>
      <c r="CB26" s="244">
        <f>COUNTIF(Hvid_1A,CB25)</f>
        <v>0</v>
      </c>
      <c r="CC26" s="244">
        <f>COUNTIF(Hvid_1B,CC25)</f>
        <v>0</v>
      </c>
      <c r="CD26" s="244">
        <f>COUNTIF(Hvid_1A,CD25)</f>
        <v>0</v>
      </c>
      <c r="CE26" s="244">
        <f>COUNTIF(Hvid_1B,CE25)</f>
        <v>0</v>
      </c>
      <c r="CF26" s="244">
        <f>COUNTIF(Hvid_1A,CF25)</f>
        <v>0</v>
      </c>
      <c r="CG26" s="244">
        <f>COUNTIF(Hvid_1B,CG25)</f>
        <v>0</v>
      </c>
      <c r="CH26" s="244">
        <f>COUNTIF(Hvid_1A,CH25)</f>
        <v>0</v>
      </c>
      <c r="CI26" s="244">
        <f>COUNTIF(Hvid_1B,CI25)</f>
        <v>0</v>
      </c>
      <c r="CJ26" s="244">
        <v>5</v>
      </c>
      <c r="CK26" s="244">
        <f>SUM(BR26:CG26)-CJ26</f>
        <v>0</v>
      </c>
    </row>
    <row r="27" spans="1:89" ht="21.75" customHeight="1" thickBot="1">
      <c r="A27" s="797"/>
      <c r="B27" s="134">
        <v>2</v>
      </c>
      <c r="C27" s="135" t="str">
        <f>IF(Holdanmeldelse!C20&lt;&gt;0,Holdanmeldelse!C20," ")</f>
        <v> </v>
      </c>
      <c r="D27" s="679" t="str">
        <f>IF(Holdanmeldelse!D20&lt;&gt;0,Holdanmeldelse!D20," ")</f>
        <v> </v>
      </c>
      <c r="E27" s="680"/>
      <c r="F27" s="680"/>
      <c r="G27" s="681"/>
      <c r="H27" s="245">
        <f>IF(Holdanmeldelse!H20&lt;&gt;0,Holdanmeldelse!H20," ")</f>
      </c>
      <c r="I27" s="303"/>
      <c r="J27" s="138"/>
      <c r="K27" s="303"/>
      <c r="L27" s="138"/>
      <c r="M27" s="303"/>
      <c r="N27" s="138"/>
      <c r="O27" s="302"/>
      <c r="P27" s="319">
        <v>4</v>
      </c>
      <c r="Q27" s="303"/>
      <c r="R27" s="154"/>
      <c r="S27" s="303"/>
      <c r="T27" s="160"/>
      <c r="U27" s="302"/>
      <c r="V27" s="319">
        <v>2</v>
      </c>
      <c r="W27" s="303"/>
      <c r="X27" s="138"/>
      <c r="Y27" s="303"/>
      <c r="Z27" s="142"/>
      <c r="AA27" s="307"/>
      <c r="AB27" s="138"/>
      <c r="AC27" s="541"/>
      <c r="AD27" s="319">
        <v>3</v>
      </c>
      <c r="AE27" s="303"/>
      <c r="AF27" s="138"/>
      <c r="AG27" s="303"/>
      <c r="AH27" s="138"/>
      <c r="AI27" s="303"/>
      <c r="AJ27" s="138"/>
      <c r="AK27" s="303"/>
      <c r="AL27" s="142"/>
      <c r="AM27" s="303"/>
      <c r="AN27" s="138"/>
      <c r="AO27" s="303"/>
      <c r="AP27" s="138"/>
      <c r="AQ27" s="302"/>
      <c r="AR27" s="319">
        <v>1</v>
      </c>
      <c r="AS27" s="303"/>
      <c r="AT27" s="142"/>
      <c r="AU27" s="303"/>
      <c r="AV27" s="142"/>
      <c r="AW27" s="758">
        <f>SUM(I27,K27,M27,O27,Q27,S27,U27,W27,Y27,AA27,AC27,AE27,AG27,AI27,AK27,AM27,AO27,AQ27,AS27,AU27)</f>
        <v>0</v>
      </c>
      <c r="AX27" s="759"/>
      <c r="AY27" s="305"/>
      <c r="AZ27" s="398">
        <v>1</v>
      </c>
      <c r="BA27" s="305"/>
      <c r="BB27" s="138">
        <v>2</v>
      </c>
      <c r="BC27" s="305"/>
      <c r="BD27" s="138">
        <v>4</v>
      </c>
      <c r="BE27" s="305"/>
      <c r="BF27" s="386">
        <v>3</v>
      </c>
      <c r="BG27" s="254">
        <f>SUM(AW27,AY27,BA27,BC27,BE27)</f>
        <v>0</v>
      </c>
      <c r="BH27" s="147" t="str">
        <f>IF(CK27=0," ",CK27)</f>
        <v> </v>
      </c>
      <c r="BI27" s="255" t="s">
        <v>41</v>
      </c>
      <c r="BJ27" s="256" t="s">
        <v>41</v>
      </c>
      <c r="BK27" s="257"/>
      <c r="BL27" s="257"/>
      <c r="BM27" s="261"/>
      <c r="BN27" s="262"/>
      <c r="BO27" s="262"/>
      <c r="BP27" s="259"/>
      <c r="BR27" s="244">
        <f>COUNTIF(Hvid_2A,BR25)</f>
        <v>0</v>
      </c>
      <c r="BS27" s="244">
        <f>COUNTIF(Hvid_2B,BS25)</f>
        <v>0</v>
      </c>
      <c r="BT27" s="244">
        <f>COUNTIF(Hvid_2A,BT25)</f>
        <v>1</v>
      </c>
      <c r="BU27" s="244">
        <f>COUNTIF(Hvid_2B,BU25)</f>
        <v>1</v>
      </c>
      <c r="BV27" s="244">
        <f>COUNTIF(Hvid_2A,BV25)</f>
        <v>1</v>
      </c>
      <c r="BW27" s="244">
        <f>COUNTIF(Hvid_2B,BW25)</f>
        <v>1</v>
      </c>
      <c r="BX27" s="244">
        <f>COUNTIF(Hvid_2A,BX25)</f>
        <v>1</v>
      </c>
      <c r="BY27" s="244">
        <f>COUNTIF(Hvid_2B,BY25)</f>
        <v>0</v>
      </c>
      <c r="BZ27" s="244">
        <f>COUNTIF(Hvid_2A,BZ25)</f>
        <v>0</v>
      </c>
      <c r="CA27" s="244">
        <f>COUNTIF(Hvid_2B,CA25)</f>
        <v>0</v>
      </c>
      <c r="CB27" s="244">
        <f>COUNTIF(Hvid_2A,CB25)</f>
        <v>0</v>
      </c>
      <c r="CC27" s="244">
        <f>COUNTIF(Hvid_2B,CC25)</f>
        <v>0</v>
      </c>
      <c r="CD27" s="244">
        <f>COUNTIF(Hvid_2A,CD25)</f>
        <v>0</v>
      </c>
      <c r="CE27" s="244">
        <f>COUNTIF(Hvid_2B,CE25)</f>
        <v>0</v>
      </c>
      <c r="CF27" s="244">
        <f>COUNTIF(Hvid_2A,CF25)</f>
        <v>0</v>
      </c>
      <c r="CG27" s="244">
        <f>COUNTIF(Hvid_2B,CG25)</f>
        <v>0</v>
      </c>
      <c r="CH27" s="244">
        <f>COUNTIF(Hvid_2A,CH25)</f>
        <v>0</v>
      </c>
      <c r="CI27" s="244">
        <f>COUNTIF(Hvid_2B,CI25)</f>
        <v>0</v>
      </c>
      <c r="CJ27" s="244">
        <v>5</v>
      </c>
      <c r="CK27" s="244">
        <f>SUM(BR27:CG27)-CJ27</f>
        <v>0</v>
      </c>
    </row>
    <row r="28" spans="1:89" ht="21.75" customHeight="1" thickBot="1">
      <c r="A28" s="797"/>
      <c r="B28" s="134">
        <v>3</v>
      </c>
      <c r="C28" s="135" t="str">
        <f>IF(Holdanmeldelse!C21&lt;&gt;0,Holdanmeldelse!C21," ")</f>
        <v> </v>
      </c>
      <c r="D28" s="679" t="str">
        <f>IF(Holdanmeldelse!D21&lt;&gt;0,Holdanmeldelse!D21," ")</f>
        <v> </v>
      </c>
      <c r="E28" s="680"/>
      <c r="F28" s="680"/>
      <c r="G28" s="681"/>
      <c r="H28" s="245">
        <f>IF(Holdanmeldelse!H21&lt;&gt;0,Holdanmeldelse!H21," ")</f>
      </c>
      <c r="I28" s="307"/>
      <c r="J28" s="159"/>
      <c r="K28" s="322"/>
      <c r="L28" s="319">
        <v>4</v>
      </c>
      <c r="M28" s="303"/>
      <c r="N28" s="138"/>
      <c r="O28" s="303"/>
      <c r="P28" s="138"/>
      <c r="Q28" s="303"/>
      <c r="R28" s="138"/>
      <c r="S28" s="303"/>
      <c r="T28" s="142"/>
      <c r="U28" s="303"/>
      <c r="V28" s="138"/>
      <c r="W28" s="307"/>
      <c r="X28" s="159"/>
      <c r="Y28" s="302"/>
      <c r="Z28" s="330">
        <v>1</v>
      </c>
      <c r="AA28" s="307"/>
      <c r="AB28" s="138"/>
      <c r="AC28" s="303"/>
      <c r="AD28" s="138"/>
      <c r="AE28" s="303"/>
      <c r="AF28" s="138"/>
      <c r="AG28" s="302"/>
      <c r="AH28" s="319">
        <v>2</v>
      </c>
      <c r="AI28" s="307"/>
      <c r="AJ28" s="159"/>
      <c r="AK28" s="303"/>
      <c r="AL28" s="142"/>
      <c r="AM28" s="307"/>
      <c r="AN28" s="159"/>
      <c r="AO28" s="302"/>
      <c r="AP28" s="319">
        <v>3</v>
      </c>
      <c r="AQ28" s="303"/>
      <c r="AR28" s="138"/>
      <c r="AS28" s="303"/>
      <c r="AT28" s="142"/>
      <c r="AU28" s="303"/>
      <c r="AV28" s="142"/>
      <c r="AW28" s="758">
        <f>SUM(I28,K28,M28,O28,Q28,S28,U28,W28,Y28,AA28,AC28,AE28,AG28,AI28,AK28,AM28,AO28,AQ28,AS28,AU28)</f>
        <v>0</v>
      </c>
      <c r="AX28" s="759"/>
      <c r="AY28" s="303"/>
      <c r="AZ28" s="398">
        <v>1</v>
      </c>
      <c r="BA28" s="303"/>
      <c r="BB28" s="138">
        <v>2</v>
      </c>
      <c r="BC28" s="303"/>
      <c r="BD28" s="138">
        <v>4</v>
      </c>
      <c r="BE28" s="303"/>
      <c r="BF28" s="386">
        <v>3</v>
      </c>
      <c r="BG28" s="254">
        <f>SUM(AW28,AY28,BA28,BC28,BE28)</f>
        <v>0</v>
      </c>
      <c r="BH28" s="147" t="str">
        <f>IF(CK28=0," ",CK28)</f>
        <v> </v>
      </c>
      <c r="BI28" s="255" t="s">
        <v>41</v>
      </c>
      <c r="BJ28" s="256" t="s">
        <v>41</v>
      </c>
      <c r="BK28" s="257"/>
      <c r="BL28" s="789" t="s">
        <v>128</v>
      </c>
      <c r="BM28" s="789"/>
      <c r="BN28" s="257"/>
      <c r="BO28" s="790">
        <f>SUM(4-BL30)</f>
        <v>4</v>
      </c>
      <c r="BP28" s="259"/>
      <c r="BR28" s="244">
        <f>COUNTIF(Hvid_3A,BR25)</f>
        <v>0</v>
      </c>
      <c r="BS28" s="244">
        <f>COUNTIF(Hvid_3B,BS25)</f>
        <v>0</v>
      </c>
      <c r="BT28" s="244">
        <f>COUNTIF(Hvid_3A,BT25)</f>
        <v>1</v>
      </c>
      <c r="BU28" s="244">
        <f>COUNTIF(Hvid_3B,BU25)</f>
        <v>1</v>
      </c>
      <c r="BV28" s="244">
        <f>COUNTIF(Hvid_3A,BV25)</f>
        <v>1</v>
      </c>
      <c r="BW28" s="244">
        <f>COUNTIF(Hvid_3B,BW25)</f>
        <v>1</v>
      </c>
      <c r="BX28" s="244">
        <f>COUNTIF(Hvid_3A,BX25)</f>
        <v>1</v>
      </c>
      <c r="BY28" s="244">
        <f>COUNTIF(Hvid_3B,BY25)</f>
        <v>0</v>
      </c>
      <c r="BZ28" s="244">
        <f>COUNTIF(Hvid_3A,BZ25)</f>
        <v>0</v>
      </c>
      <c r="CA28" s="244">
        <f>COUNTIF(Hvid_3B,CA25)</f>
        <v>0</v>
      </c>
      <c r="CB28" s="244">
        <f>COUNTIF(Hvid_3A,CB25)</f>
        <v>0</v>
      </c>
      <c r="CC28" s="244">
        <f>COUNTIF(Hvid_3B,CC25)</f>
        <v>0</v>
      </c>
      <c r="CD28" s="244">
        <f>COUNTIF(Hvid_3A,CD25)</f>
        <v>0</v>
      </c>
      <c r="CE28" s="244">
        <f>COUNTIF(Hvid_3B,CE25)</f>
        <v>0</v>
      </c>
      <c r="CF28" s="244">
        <f>COUNTIF(Hvid_3A,CF25)</f>
        <v>0</v>
      </c>
      <c r="CG28" s="244">
        <f>COUNTIF(Hvid_3B,CG25)</f>
        <v>0</v>
      </c>
      <c r="CH28" s="244">
        <f>COUNTIF(Hvid_3A,CH25)</f>
        <v>0</v>
      </c>
      <c r="CI28" s="244">
        <f>COUNTIF(Hvid_3B,CI25)</f>
        <v>0</v>
      </c>
      <c r="CJ28" s="244">
        <v>5</v>
      </c>
      <c r="CK28" s="244">
        <f>SUM(BR28:CG28)-CJ28</f>
        <v>0</v>
      </c>
    </row>
    <row r="29" spans="1:89" ht="21.75" customHeight="1" thickBot="1">
      <c r="A29" s="797"/>
      <c r="B29" s="134">
        <v>4</v>
      </c>
      <c r="C29" s="135" t="str">
        <f>IF(Holdanmeldelse!C22&lt;&gt;0,Holdanmeldelse!C22," ")</f>
        <v> </v>
      </c>
      <c r="D29" s="679" t="str">
        <f>IF(Holdanmeldelse!D22&lt;&gt;0,Holdanmeldelse!D22," ")</f>
        <v> </v>
      </c>
      <c r="E29" s="680"/>
      <c r="F29" s="680"/>
      <c r="G29" s="681"/>
      <c r="H29" s="245">
        <f>IF(Holdanmeldelse!H22&lt;&gt;0,Holdanmeldelse!H22," ")</f>
      </c>
      <c r="I29" s="309"/>
      <c r="J29" s="144">
        <v>1</v>
      </c>
      <c r="K29" s="323"/>
      <c r="L29" s="321"/>
      <c r="M29" s="303"/>
      <c r="N29" s="138"/>
      <c r="O29" s="303"/>
      <c r="P29" s="138"/>
      <c r="Q29" s="311"/>
      <c r="R29" s="159"/>
      <c r="S29" s="303"/>
      <c r="T29" s="142"/>
      <c r="U29" s="303"/>
      <c r="V29" s="142"/>
      <c r="W29" s="309"/>
      <c r="X29" s="144">
        <v>2</v>
      </c>
      <c r="Y29" s="313"/>
      <c r="Z29" s="324"/>
      <c r="AA29" s="307"/>
      <c r="AB29" s="542"/>
      <c r="AC29" s="303"/>
      <c r="AD29" s="138"/>
      <c r="AE29" s="303"/>
      <c r="AF29" s="138"/>
      <c r="AG29" s="312"/>
      <c r="AH29" s="324"/>
      <c r="AI29" s="309"/>
      <c r="AJ29" s="144">
        <v>3</v>
      </c>
      <c r="AK29" s="311"/>
      <c r="AL29" s="160"/>
      <c r="AM29" s="309"/>
      <c r="AN29" s="144">
        <v>4</v>
      </c>
      <c r="AO29" s="313"/>
      <c r="AP29" s="325"/>
      <c r="AQ29" s="303"/>
      <c r="AR29" s="138"/>
      <c r="AS29" s="303"/>
      <c r="AT29" s="142"/>
      <c r="AU29" s="311"/>
      <c r="AV29" s="544"/>
      <c r="AW29" s="758">
        <f>SUM(I29,K29,M29,O29,Q29,S29,U29,W29,Y29,AA29,AC29,AE29,AG29,AI29,AK29,AM29,AO29,AQ29,AS29,AU29)</f>
        <v>0</v>
      </c>
      <c r="AX29" s="759"/>
      <c r="AY29" s="303"/>
      <c r="AZ29" s="398">
        <v>1</v>
      </c>
      <c r="BA29" s="303"/>
      <c r="BB29" s="159">
        <v>2</v>
      </c>
      <c r="BC29" s="303"/>
      <c r="BD29" s="138">
        <v>4</v>
      </c>
      <c r="BE29" s="303"/>
      <c r="BF29" s="386">
        <v>3</v>
      </c>
      <c r="BG29" s="254">
        <f>SUM(AW29,AY29,BA29,BC29,BE29)</f>
        <v>0</v>
      </c>
      <c r="BH29" s="147" t="str">
        <f>IF(CK29=0," ",CK29)</f>
        <v> </v>
      </c>
      <c r="BI29" s="276" t="s">
        <v>41</v>
      </c>
      <c r="BJ29" s="277" t="s">
        <v>41</v>
      </c>
      <c r="BK29" s="257"/>
      <c r="BL29" s="258"/>
      <c r="BM29" s="278"/>
      <c r="BN29" s="257"/>
      <c r="BO29" s="791"/>
      <c r="BP29" s="259"/>
      <c r="BR29" s="244">
        <f>COUNTIF(Hvid_4A,BR25)</f>
        <v>0</v>
      </c>
      <c r="BS29" s="244">
        <f>COUNTIF(Hvid_4B,BS25)</f>
        <v>0</v>
      </c>
      <c r="BT29" s="244">
        <f>COUNTIF(Hvid_4A,BT25)</f>
        <v>1</v>
      </c>
      <c r="BU29" s="244">
        <f>COUNTIF(Hvid_4B,BU25)</f>
        <v>1</v>
      </c>
      <c r="BV29" s="244">
        <f>COUNTIF(Hvid_4A,BV25)</f>
        <v>1</v>
      </c>
      <c r="BW29" s="244">
        <f>COUNTIF(Hvid_4B,BW25)</f>
        <v>1</v>
      </c>
      <c r="BX29" s="244">
        <f>COUNTIF(Hvid_4A,BX25)</f>
        <v>1</v>
      </c>
      <c r="BY29" s="244">
        <f>COUNTIF(Hvid_4B,BY25)</f>
        <v>0</v>
      </c>
      <c r="BZ29" s="244">
        <f>COUNTIF(Hvid_4A,BZ25)</f>
        <v>0</v>
      </c>
      <c r="CA29" s="244">
        <f>COUNTIF(Hvid_4B,CA25)</f>
        <v>0</v>
      </c>
      <c r="CB29" s="244">
        <f>COUNTIF(Hvid_4A,CB25)</f>
        <v>0</v>
      </c>
      <c r="CC29" s="244">
        <f>COUNTIF(Hvid_4B,CC25)</f>
        <v>0</v>
      </c>
      <c r="CD29" s="244">
        <f>COUNTIF(Hvid_4A,CD25)</f>
        <v>0</v>
      </c>
      <c r="CE29" s="244">
        <f>COUNTIF(Hvid_4B,CE25)</f>
        <v>0</v>
      </c>
      <c r="CF29" s="244">
        <f>COUNTIF(Hvid_4A,CF25)</f>
        <v>0</v>
      </c>
      <c r="CG29" s="244">
        <f>COUNTIF(Hvid_4B,CG25)</f>
        <v>0</v>
      </c>
      <c r="CH29" s="244">
        <f>COUNTIF(Hvid_4A,CH25)</f>
        <v>0</v>
      </c>
      <c r="CI29" s="244">
        <f>COUNTIF(Hvid_4B,CI25)</f>
        <v>0</v>
      </c>
      <c r="CJ29" s="244">
        <v>5</v>
      </c>
      <c r="CK29" s="244">
        <f>SUM(BR29:CG29)-CJ29</f>
        <v>0</v>
      </c>
    </row>
    <row r="30" spans="1:89" ht="21.75" customHeight="1" thickBot="1">
      <c r="A30" s="797"/>
      <c r="B30" s="134">
        <v>5</v>
      </c>
      <c r="C30" s="135" t="str">
        <f>IF(Holdanmeldelse!C23&lt;&gt;0,Holdanmeldelse!C23," ")</f>
        <v> </v>
      </c>
      <c r="D30" s="679" t="str">
        <f>IF(Holdanmeldelse!D23&lt;&gt;0,Holdanmeldelse!D23," ")</f>
        <v> </v>
      </c>
      <c r="E30" s="680"/>
      <c r="F30" s="680"/>
      <c r="G30" s="681"/>
      <c r="H30" s="245">
        <f>IF(Holdanmeldelse!H23&lt;&gt;0,Holdanmeldelse!H23," ")</f>
      </c>
      <c r="I30" s="326"/>
      <c r="J30" s="327"/>
      <c r="K30" s="305"/>
      <c r="L30" s="138"/>
      <c r="M30" s="303"/>
      <c r="N30" s="138"/>
      <c r="O30" s="303"/>
      <c r="P30" s="142"/>
      <c r="Q30" s="309"/>
      <c r="R30" s="144">
        <v>3</v>
      </c>
      <c r="S30" s="303"/>
      <c r="T30" s="142"/>
      <c r="U30" s="303"/>
      <c r="V30" s="142"/>
      <c r="W30" s="326"/>
      <c r="X30" s="327"/>
      <c r="Y30" s="305"/>
      <c r="Z30" s="142"/>
      <c r="AA30" s="540"/>
      <c r="AB30" s="390">
        <v>1</v>
      </c>
      <c r="AC30" s="305"/>
      <c r="AD30" s="138"/>
      <c r="AE30" s="303"/>
      <c r="AF30" s="138"/>
      <c r="AG30" s="303"/>
      <c r="AH30" s="142"/>
      <c r="AI30" s="328"/>
      <c r="AJ30" s="329"/>
      <c r="AK30" s="309"/>
      <c r="AL30" s="330">
        <v>2</v>
      </c>
      <c r="AM30" s="331"/>
      <c r="AN30" s="327"/>
      <c r="AO30" s="314"/>
      <c r="AP30" s="154"/>
      <c r="AQ30" s="303"/>
      <c r="AR30" s="138"/>
      <c r="AS30" s="303"/>
      <c r="AT30" s="142"/>
      <c r="AU30" s="371"/>
      <c r="AV30" s="372">
        <v>4</v>
      </c>
      <c r="AW30" s="760">
        <f>SUM(I30,K30,M30,O30,Q30,S30,U30,W30,Y30,AA30,AC30,AE30,AG30,AI30,AK30,AM30,AO30,AQ30,AS30,AU30)</f>
        <v>0</v>
      </c>
      <c r="AX30" s="761"/>
      <c r="AY30" s="303"/>
      <c r="AZ30" s="398">
        <v>1</v>
      </c>
      <c r="BA30" s="303"/>
      <c r="BB30" s="138">
        <v>2</v>
      </c>
      <c r="BC30" s="303"/>
      <c r="BD30" s="138">
        <v>4</v>
      </c>
      <c r="BE30" s="303"/>
      <c r="BF30" s="387">
        <v>3</v>
      </c>
      <c r="BG30" s="254">
        <f>SUM(AW30,AY30,BA30,BC30,BE30)</f>
        <v>0</v>
      </c>
      <c r="BH30" s="147" t="str">
        <f>IF(CK30=0," ",CK30)</f>
        <v> </v>
      </c>
      <c r="BI30" s="276" t="s">
        <v>41</v>
      </c>
      <c r="BJ30" s="286" t="s">
        <v>41</v>
      </c>
      <c r="BK30" s="257"/>
      <c r="BL30" s="287">
        <v>0</v>
      </c>
      <c r="BM30" s="257"/>
      <c r="BN30" s="257"/>
      <c r="BO30" s="792"/>
      <c r="BP30" s="259"/>
      <c r="BR30" s="244">
        <f>COUNTIF(Hvid_5A,BR25)</f>
        <v>0</v>
      </c>
      <c r="BS30" s="244">
        <f>COUNTIF(Hvid_5B,BS25)</f>
        <v>0</v>
      </c>
      <c r="BT30" s="244">
        <f>COUNTIF(Hvid_5A,BT25)</f>
        <v>1</v>
      </c>
      <c r="BU30" s="244">
        <f>COUNTIF(Hvid_5B,BU25)</f>
        <v>1</v>
      </c>
      <c r="BV30" s="244">
        <f>COUNTIF(Hvid_5A,BV25)</f>
        <v>1</v>
      </c>
      <c r="BW30" s="244">
        <f>COUNTIF(Hvid_5B,BW25)</f>
        <v>1</v>
      </c>
      <c r="BX30" s="244">
        <f>COUNTIF(Hvid_5A,BX25)</f>
        <v>1</v>
      </c>
      <c r="BY30" s="244">
        <f>COUNTIF(Hvid_5B,BY25)</f>
        <v>0</v>
      </c>
      <c r="BZ30" s="244">
        <f>COUNTIF(Hvid_5A,BZ25)</f>
        <v>0</v>
      </c>
      <c r="CA30" s="244">
        <f>COUNTIF(Hvid_5B,CA25)</f>
        <v>0</v>
      </c>
      <c r="CB30" s="244">
        <f>COUNTIF(Hvid_5A,CB25)</f>
        <v>0</v>
      </c>
      <c r="CC30" s="244">
        <f>COUNTIF(Hvid_5B,CC25)</f>
        <v>0</v>
      </c>
      <c r="CD30" s="244">
        <f>COUNTIF(Hvid_5A,CD25)</f>
        <v>0</v>
      </c>
      <c r="CE30" s="244">
        <f>COUNTIF(Hvid_5B,CE25)</f>
        <v>0</v>
      </c>
      <c r="CF30" s="244">
        <f>COUNTIF(Hvid_5A,CF25)</f>
        <v>0</v>
      </c>
      <c r="CG30" s="244">
        <f>COUNTIF(Hvid_5B,CG25)</f>
        <v>0</v>
      </c>
      <c r="CH30" s="244">
        <f>COUNTIF(Hvid_5A,CH25)</f>
        <v>0</v>
      </c>
      <c r="CI30" s="244">
        <f>COUNTIF(Hvid_5B,CI25)</f>
        <v>0</v>
      </c>
      <c r="CJ30" s="244">
        <v>5</v>
      </c>
      <c r="CK30" s="244">
        <f>SUM(BR30:CG30)-CJ30</f>
        <v>0</v>
      </c>
    </row>
    <row r="31" spans="1:68" ht="15.75" customHeight="1">
      <c r="A31" s="797"/>
      <c r="B31" s="350"/>
      <c r="C31" s="218" t="str">
        <f>IF(Holdanmeldelse!C24&lt;&gt;0,Holdanmeldelse!C24," ")</f>
        <v> </v>
      </c>
      <c r="D31" s="701" t="str">
        <f>IF(Holdanmeldelse!D24&lt;&gt;0,Holdanmeldelse!D24," ")</f>
        <v> </v>
      </c>
      <c r="E31" s="701"/>
      <c r="F31" s="701"/>
      <c r="G31" s="701"/>
      <c r="H31" s="288"/>
      <c r="I31" s="752">
        <f>SUM(I26:I30)</f>
        <v>0</v>
      </c>
      <c r="J31" s="753"/>
      <c r="K31" s="762">
        <f>SUM(K26:K30)+I31</f>
        <v>0</v>
      </c>
      <c r="L31" s="763"/>
      <c r="M31" s="762">
        <f>SUM(M26:M30)+K31</f>
        <v>0</v>
      </c>
      <c r="N31" s="763"/>
      <c r="O31" s="762">
        <f>SUM(O26:O30)+M31</f>
        <v>0</v>
      </c>
      <c r="P31" s="763"/>
      <c r="Q31" s="762">
        <f>SUM(Q26:Q30)+O31</f>
        <v>0</v>
      </c>
      <c r="R31" s="763"/>
      <c r="S31" s="762">
        <f>SUM(S26:S30)+Q31</f>
        <v>0</v>
      </c>
      <c r="T31" s="763"/>
      <c r="U31" s="762">
        <f>SUM(U26:U30)+S31</f>
        <v>0</v>
      </c>
      <c r="V31" s="763"/>
      <c r="W31" s="762">
        <f>SUM(W26:W30)+U31</f>
        <v>0</v>
      </c>
      <c r="X31" s="763"/>
      <c r="Y31" s="762">
        <f>SUM(Y26:Y30)+W31</f>
        <v>0</v>
      </c>
      <c r="Z31" s="763"/>
      <c r="AA31" s="762">
        <f>SUM(AA26:AA30)+Y31</f>
        <v>0</v>
      </c>
      <c r="AB31" s="763"/>
      <c r="AC31" s="762">
        <f>SUM(AC26:AC30)+AA31</f>
        <v>0</v>
      </c>
      <c r="AD31" s="763"/>
      <c r="AE31" s="762">
        <f>SUM(AE26:AE30)+AC31</f>
        <v>0</v>
      </c>
      <c r="AF31" s="763"/>
      <c r="AG31" s="762">
        <f>SUM(AG26:AG30)+AE31</f>
        <v>0</v>
      </c>
      <c r="AH31" s="763"/>
      <c r="AI31" s="762">
        <f>SUM(AI26:AI30)+AG31</f>
        <v>0</v>
      </c>
      <c r="AJ31" s="763"/>
      <c r="AK31" s="762">
        <f>SUM(AK26:AK30)+AI31</f>
        <v>0</v>
      </c>
      <c r="AL31" s="763"/>
      <c r="AM31" s="762">
        <f>SUM(AM26:AM30)+AK31</f>
        <v>0</v>
      </c>
      <c r="AN31" s="763"/>
      <c r="AO31" s="762">
        <f>SUM(AO26:AO30)+AM31</f>
        <v>0</v>
      </c>
      <c r="AP31" s="763"/>
      <c r="AQ31" s="762">
        <f>SUM(AQ26:AQ30)+AO31</f>
        <v>0</v>
      </c>
      <c r="AR31" s="763"/>
      <c r="AS31" s="762">
        <f>SUM(AS26:AS30)+AQ31</f>
        <v>0</v>
      </c>
      <c r="AT31" s="763"/>
      <c r="AU31" s="762">
        <f>SUM(AU26:AU30)+AS31</f>
        <v>0</v>
      </c>
      <c r="AV31" s="763"/>
      <c r="AW31" s="752">
        <f>SUM(AU31)</f>
        <v>0</v>
      </c>
      <c r="AX31" s="753"/>
      <c r="AY31" s="762">
        <f>SUM(AY26:AY30)+AW31</f>
        <v>0</v>
      </c>
      <c r="AZ31" s="763"/>
      <c r="BA31" s="762">
        <f>SUM(BA26:BA30)+AY31</f>
        <v>0</v>
      </c>
      <c r="BB31" s="763"/>
      <c r="BC31" s="762">
        <f>SUM(BC26:BC30)+BA31</f>
        <v>0</v>
      </c>
      <c r="BD31" s="763"/>
      <c r="BE31" s="762">
        <f>SUM(BE26:BE30)+BC31</f>
        <v>0</v>
      </c>
      <c r="BF31" s="763"/>
      <c r="BG31" s="315" t="s">
        <v>129</v>
      </c>
      <c r="BH31" s="332"/>
      <c r="BI31" s="794">
        <f>BE31</f>
        <v>0</v>
      </c>
      <c r="BJ31" s="800"/>
      <c r="BK31" s="316"/>
      <c r="BL31" s="257"/>
      <c r="BM31" s="257"/>
      <c r="BN31" s="257"/>
      <c r="BO31" s="291" t="s">
        <v>130</v>
      </c>
      <c r="BP31" s="259"/>
    </row>
    <row r="32" spans="1:68" ht="15.75" customHeight="1" thickBot="1">
      <c r="A32" s="798"/>
      <c r="B32" s="702"/>
      <c r="C32" s="703"/>
      <c r="D32" s="704" t="s">
        <v>43</v>
      </c>
      <c r="E32" s="705"/>
      <c r="F32" s="705"/>
      <c r="G32" s="705"/>
      <c r="H32" s="292" t="s">
        <v>131</v>
      </c>
      <c r="I32" s="764"/>
      <c r="J32" s="765"/>
      <c r="K32" s="764"/>
      <c r="L32" s="765"/>
      <c r="M32" s="764"/>
      <c r="N32" s="765"/>
      <c r="O32" s="764"/>
      <c r="P32" s="765"/>
      <c r="Q32" s="764"/>
      <c r="R32" s="765"/>
      <c r="S32" s="764"/>
      <c r="T32" s="765"/>
      <c r="U32" s="764"/>
      <c r="V32" s="765"/>
      <c r="W32" s="764"/>
      <c r="X32" s="765"/>
      <c r="Y32" s="764"/>
      <c r="Z32" s="765"/>
      <c r="AA32" s="764"/>
      <c r="AB32" s="765"/>
      <c r="AC32" s="764"/>
      <c r="AD32" s="765"/>
      <c r="AE32" s="764"/>
      <c r="AF32" s="765"/>
      <c r="AG32" s="764"/>
      <c r="AH32" s="765"/>
      <c r="AI32" s="764"/>
      <c r="AJ32" s="765"/>
      <c r="AK32" s="764"/>
      <c r="AL32" s="765"/>
      <c r="AM32" s="764"/>
      <c r="AN32" s="765"/>
      <c r="AO32" s="764"/>
      <c r="AP32" s="765"/>
      <c r="AQ32" s="764"/>
      <c r="AR32" s="765"/>
      <c r="AS32" s="764"/>
      <c r="AT32" s="765"/>
      <c r="AU32" s="764"/>
      <c r="AV32" s="765"/>
      <c r="AW32" s="754"/>
      <c r="AX32" s="755"/>
      <c r="AY32" s="764"/>
      <c r="AZ32" s="765"/>
      <c r="BA32" s="764"/>
      <c r="BB32" s="765"/>
      <c r="BC32" s="764"/>
      <c r="BD32" s="765"/>
      <c r="BE32" s="764"/>
      <c r="BF32" s="765"/>
      <c r="BG32" s="317" t="s">
        <v>132</v>
      </c>
      <c r="BH32" s="333"/>
      <c r="BI32" s="795"/>
      <c r="BJ32" s="801"/>
      <c r="BK32" s="318"/>
      <c r="BL32" s="296"/>
      <c r="BM32" s="296"/>
      <c r="BN32" s="296"/>
      <c r="BO32" s="297" t="s">
        <v>133</v>
      </c>
      <c r="BP32" s="298"/>
    </row>
    <row r="33" spans="1:68" ht="7.5" customHeight="1" thickBot="1">
      <c r="A33" s="299"/>
      <c r="B33" s="351"/>
      <c r="C33" s="223"/>
      <c r="D33" s="223"/>
      <c r="E33" s="223"/>
      <c r="F33" s="223"/>
      <c r="G33" s="22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58"/>
      <c r="BM33" s="258"/>
      <c r="BN33" s="233"/>
      <c r="BO33" s="233"/>
      <c r="BP33" s="233"/>
    </row>
    <row r="34" spans="1:89" ht="18" customHeight="1" thickBot="1">
      <c r="A34" s="796" t="s">
        <v>136</v>
      </c>
      <c r="B34" s="123"/>
      <c r="C34" s="124" t="s">
        <v>38</v>
      </c>
      <c r="D34" s="665" t="s">
        <v>33</v>
      </c>
      <c r="E34" s="675"/>
      <c r="F34" s="675"/>
      <c r="G34" s="664"/>
      <c r="H34" s="234" t="s">
        <v>34</v>
      </c>
      <c r="I34" s="776">
        <v>1</v>
      </c>
      <c r="J34" s="777"/>
      <c r="K34" s="766">
        <v>2</v>
      </c>
      <c r="L34" s="767"/>
      <c r="M34" s="766">
        <v>3</v>
      </c>
      <c r="N34" s="767"/>
      <c r="O34" s="766">
        <v>4</v>
      </c>
      <c r="P34" s="767"/>
      <c r="Q34" s="776">
        <v>5</v>
      </c>
      <c r="R34" s="777"/>
      <c r="S34" s="776">
        <v>6</v>
      </c>
      <c r="T34" s="777"/>
      <c r="U34" s="776">
        <v>7</v>
      </c>
      <c r="V34" s="777"/>
      <c r="W34" s="766">
        <v>8</v>
      </c>
      <c r="X34" s="767"/>
      <c r="Y34" s="766">
        <v>9</v>
      </c>
      <c r="Z34" s="767"/>
      <c r="AA34" s="766">
        <v>10</v>
      </c>
      <c r="AB34" s="767"/>
      <c r="AC34" s="766">
        <v>11</v>
      </c>
      <c r="AD34" s="767"/>
      <c r="AE34" s="766">
        <v>12</v>
      </c>
      <c r="AF34" s="767"/>
      <c r="AG34" s="776">
        <v>13</v>
      </c>
      <c r="AH34" s="777"/>
      <c r="AI34" s="776">
        <v>14</v>
      </c>
      <c r="AJ34" s="777"/>
      <c r="AK34" s="766">
        <v>15</v>
      </c>
      <c r="AL34" s="767"/>
      <c r="AM34" s="766">
        <v>16</v>
      </c>
      <c r="AN34" s="767"/>
      <c r="AO34" s="766">
        <v>17</v>
      </c>
      <c r="AP34" s="767"/>
      <c r="AQ34" s="766">
        <v>18</v>
      </c>
      <c r="AR34" s="767"/>
      <c r="AS34" s="776">
        <v>19</v>
      </c>
      <c r="AT34" s="787"/>
      <c r="AU34" s="766">
        <v>20</v>
      </c>
      <c r="AV34" s="767"/>
      <c r="AW34" s="776" t="s">
        <v>125</v>
      </c>
      <c r="AX34" s="787"/>
      <c r="AY34" s="766">
        <v>21</v>
      </c>
      <c r="AZ34" s="767"/>
      <c r="BA34" s="766">
        <v>22</v>
      </c>
      <c r="BB34" s="767"/>
      <c r="BC34" s="766">
        <v>23</v>
      </c>
      <c r="BD34" s="767"/>
      <c r="BE34" s="766">
        <v>24</v>
      </c>
      <c r="BF34" s="788"/>
      <c r="BG34" s="236" t="s">
        <v>152</v>
      </c>
      <c r="BH34" s="237" t="s">
        <v>126</v>
      </c>
      <c r="BI34" s="238">
        <v>21</v>
      </c>
      <c r="BJ34" s="235">
        <v>22</v>
      </c>
      <c r="BK34" s="239"/>
      <c r="BL34" s="240" t="s">
        <v>24</v>
      </c>
      <c r="BM34" s="683" t="str">
        <f>IF(Holdanmeldelse!N6&lt;&gt;0,Holdanmeldelse!N6," ")</f>
        <v> </v>
      </c>
      <c r="BN34" s="683"/>
      <c r="BO34" s="683"/>
      <c r="BP34" s="241"/>
      <c r="BR34" s="464">
        <v>0</v>
      </c>
      <c r="BS34" s="464">
        <v>0</v>
      </c>
      <c r="BT34" s="242">
        <v>1</v>
      </c>
      <c r="BU34" s="242">
        <v>1</v>
      </c>
      <c r="BV34" s="242">
        <v>2</v>
      </c>
      <c r="BW34" s="242">
        <v>2</v>
      </c>
      <c r="BX34" s="242">
        <v>3</v>
      </c>
      <c r="BY34" s="242">
        <v>3</v>
      </c>
      <c r="BZ34" s="243" t="s">
        <v>146</v>
      </c>
      <c r="CA34" s="243" t="s">
        <v>146</v>
      </c>
      <c r="CB34" s="243" t="s">
        <v>147</v>
      </c>
      <c r="CC34" s="243" t="s">
        <v>147</v>
      </c>
      <c r="CD34" s="243" t="s">
        <v>148</v>
      </c>
      <c r="CE34" s="243" t="s">
        <v>148</v>
      </c>
      <c r="CF34" s="243" t="s">
        <v>25</v>
      </c>
      <c r="CG34" s="243" t="s">
        <v>25</v>
      </c>
      <c r="CH34" s="243" t="s">
        <v>149</v>
      </c>
      <c r="CI34" s="243" t="s">
        <v>149</v>
      </c>
      <c r="CJ34" s="244" t="s">
        <v>150</v>
      </c>
      <c r="CK34" s="244" t="s">
        <v>151</v>
      </c>
    </row>
    <row r="35" spans="1:89" ht="21.75" customHeight="1" thickBot="1">
      <c r="A35" s="797"/>
      <c r="B35" s="134">
        <v>1</v>
      </c>
      <c r="C35" s="135" t="str">
        <f>IF(Holdanmeldelse!M19&lt;&gt;0,Holdanmeldelse!M19," ")</f>
        <v> </v>
      </c>
      <c r="D35" s="679" t="str">
        <f>IF(Holdanmeldelse!N19&lt;&gt;0,Holdanmeldelse!N19," ")</f>
        <v> </v>
      </c>
      <c r="E35" s="680"/>
      <c r="F35" s="680"/>
      <c r="G35" s="681"/>
      <c r="H35" s="245">
        <f>IF(Holdanmeldelse!R19&lt;&gt;0,Holdanmeldelse!R19," ")</f>
      </c>
      <c r="I35" s="303"/>
      <c r="J35" s="138"/>
      <c r="K35" s="302"/>
      <c r="L35" s="319">
        <v>3</v>
      </c>
      <c r="M35" s="303"/>
      <c r="N35" s="138"/>
      <c r="O35" s="303"/>
      <c r="P35" s="138"/>
      <c r="Q35" s="303"/>
      <c r="R35" s="138"/>
      <c r="S35" s="303"/>
      <c r="T35" s="142"/>
      <c r="U35" s="303"/>
      <c r="V35" s="138"/>
      <c r="W35" s="302"/>
      <c r="X35" s="319">
        <v>1</v>
      </c>
      <c r="Y35" s="303"/>
      <c r="Z35" s="138"/>
      <c r="AA35" s="303"/>
      <c r="AB35" s="160"/>
      <c r="AC35" s="302"/>
      <c r="AD35" s="319">
        <v>4</v>
      </c>
      <c r="AE35" s="303"/>
      <c r="AF35" s="138"/>
      <c r="AG35" s="303"/>
      <c r="AH35" s="138"/>
      <c r="AI35" s="303"/>
      <c r="AJ35" s="138"/>
      <c r="AK35" s="303"/>
      <c r="AL35" s="142"/>
      <c r="AM35" s="303"/>
      <c r="AN35" s="138"/>
      <c r="AO35" s="303"/>
      <c r="AP35" s="138"/>
      <c r="AQ35" s="303"/>
      <c r="AR35" s="138"/>
      <c r="AS35" s="322"/>
      <c r="AT35" s="330">
        <v>2</v>
      </c>
      <c r="AU35" s="303"/>
      <c r="AV35" s="320"/>
      <c r="AW35" s="839">
        <f>SUM(I35,K35,M35,O35,Q35,S35,U35,W35,Y35,AA35,AC35,AE35,AG35,AI35,AK35,AM35,AO35,AQ35,AS35,AU35)</f>
        <v>0</v>
      </c>
      <c r="AX35" s="840"/>
      <c r="AY35" s="303"/>
      <c r="AZ35" s="334">
        <v>2</v>
      </c>
      <c r="BA35" s="303"/>
      <c r="BB35" s="334">
        <v>3</v>
      </c>
      <c r="BC35" s="303"/>
      <c r="BD35" s="334">
        <v>1</v>
      </c>
      <c r="BE35" s="303"/>
      <c r="BF35" s="386">
        <v>4</v>
      </c>
      <c r="BG35" s="254">
        <f>SUM(AW35,AY35,BA35,BC35,BE35)</f>
        <v>0</v>
      </c>
      <c r="BH35" s="147" t="str">
        <f>IF(CK35=0," ",CK35)</f>
        <v> </v>
      </c>
      <c r="BI35" s="255" t="s">
        <v>41</v>
      </c>
      <c r="BJ35" s="256" t="s">
        <v>41</v>
      </c>
      <c r="BK35" s="257"/>
      <c r="BL35" s="258" t="s">
        <v>23</v>
      </c>
      <c r="BM35" s="683" t="str">
        <f>IF(Holdanmeldelse!L6&lt;&gt;0,Holdanmeldelse!L6," ")</f>
        <v> </v>
      </c>
      <c r="BN35" s="683"/>
      <c r="BO35" s="683"/>
      <c r="BP35" s="259"/>
      <c r="BR35" s="244">
        <f>COUNTIF(Gul_1A,BR34)</f>
        <v>0</v>
      </c>
      <c r="BS35" s="244">
        <f>COUNTIF(Gul_1B,BS34)</f>
        <v>0</v>
      </c>
      <c r="BT35" s="244">
        <f>COUNTIF(Gul_1A,BT34)</f>
        <v>1</v>
      </c>
      <c r="BU35" s="244">
        <f>COUNTIF(Gul_1B,BU34)</f>
        <v>1</v>
      </c>
      <c r="BV35" s="244">
        <f>COUNTIF(Gul_1A,BV34)</f>
        <v>1</v>
      </c>
      <c r="BW35" s="244">
        <f>COUNTIF(Gul_1B,BW34)</f>
        <v>1</v>
      </c>
      <c r="BX35" s="244">
        <f>COUNTIF(Gul_1A,BX34)</f>
        <v>1</v>
      </c>
      <c r="BY35" s="244">
        <f>COUNTIF(Gul_1B,BY34)</f>
        <v>1</v>
      </c>
      <c r="BZ35" s="244">
        <f>COUNTIF(Gul_1A,BZ34)</f>
        <v>0</v>
      </c>
      <c r="CA35" s="244">
        <f>COUNTIF(Gul_1B,CA34)</f>
        <v>0</v>
      </c>
      <c r="CB35" s="244">
        <f>COUNTIF(Gul_1A,CB34)</f>
        <v>0</v>
      </c>
      <c r="CC35" s="244">
        <f>COUNTIF(Gul_1B,CC34)</f>
        <v>0</v>
      </c>
      <c r="CD35" s="244">
        <f>COUNTIF(Gul_1A,CD34)</f>
        <v>0</v>
      </c>
      <c r="CE35" s="244">
        <f>COUNTIF(Gul_1B,CE34)</f>
        <v>0</v>
      </c>
      <c r="CF35" s="244">
        <f>COUNTIF(Gul_1A,CF34)</f>
        <v>0</v>
      </c>
      <c r="CG35" s="244">
        <f>COUNTIF(Gul_1B,CG34)</f>
        <v>0</v>
      </c>
      <c r="CH35" s="244">
        <f>COUNTIF(Gul_1A,CH34)</f>
        <v>0</v>
      </c>
      <c r="CI35" s="244">
        <f>COUNTIF(Gul_1B,CI34)</f>
        <v>0</v>
      </c>
      <c r="CJ35" s="244">
        <v>6</v>
      </c>
      <c r="CK35" s="244">
        <f>SUM(BR35:CI35)-CJ35</f>
        <v>0</v>
      </c>
    </row>
    <row r="36" spans="1:89" ht="21.75" customHeight="1" thickBot="1">
      <c r="A36" s="797"/>
      <c r="B36" s="134">
        <v>2</v>
      </c>
      <c r="C36" s="135" t="str">
        <f>IF(Holdanmeldelse!M20&lt;&gt;0,Holdanmeldelse!M20," ")</f>
        <v> </v>
      </c>
      <c r="D36" s="679" t="str">
        <f>IF(Holdanmeldelse!N20&lt;&gt;0,Holdanmeldelse!N20," ")</f>
        <v> </v>
      </c>
      <c r="E36" s="680"/>
      <c r="F36" s="680"/>
      <c r="G36" s="681"/>
      <c r="H36" s="245">
        <f>IF(Holdanmeldelse!R20&lt;&gt;0,Holdanmeldelse!R20," ")</f>
      </c>
      <c r="I36" s="302"/>
      <c r="J36" s="319">
        <v>4</v>
      </c>
      <c r="K36" s="303" t="s">
        <v>41</v>
      </c>
      <c r="L36" s="138"/>
      <c r="M36" s="303" t="s">
        <v>41</v>
      </c>
      <c r="N36" s="138"/>
      <c r="O36" s="303" t="s">
        <v>41</v>
      </c>
      <c r="P36" s="138"/>
      <c r="Q36" s="303" t="s">
        <v>41</v>
      </c>
      <c r="R36" s="138"/>
      <c r="S36" s="303" t="s">
        <v>41</v>
      </c>
      <c r="T36" s="142"/>
      <c r="U36" s="303" t="s">
        <v>41</v>
      </c>
      <c r="V36" s="138"/>
      <c r="W36" s="303" t="s">
        <v>41</v>
      </c>
      <c r="X36" s="138"/>
      <c r="Y36" s="302"/>
      <c r="Z36" s="319">
        <v>2</v>
      </c>
      <c r="AA36" s="303"/>
      <c r="AB36" s="138"/>
      <c r="AC36" s="303" t="s">
        <v>41</v>
      </c>
      <c r="AD36" s="138"/>
      <c r="AE36" s="302"/>
      <c r="AF36" s="319">
        <v>1</v>
      </c>
      <c r="AG36" s="303" t="s">
        <v>41</v>
      </c>
      <c r="AH36" s="138"/>
      <c r="AI36" s="303" t="s">
        <v>41</v>
      </c>
      <c r="AJ36" s="138"/>
      <c r="AK36" s="303" t="s">
        <v>41</v>
      </c>
      <c r="AL36" s="142"/>
      <c r="AM36" s="303" t="s">
        <v>41</v>
      </c>
      <c r="AN36" s="138"/>
      <c r="AO36" s="303" t="s">
        <v>41</v>
      </c>
      <c r="AP36" s="138"/>
      <c r="AQ36" s="302"/>
      <c r="AR36" s="319">
        <v>3</v>
      </c>
      <c r="AS36" s="303" t="s">
        <v>41</v>
      </c>
      <c r="AT36" s="138"/>
      <c r="AU36" s="303" t="s">
        <v>41</v>
      </c>
      <c r="AV36" s="142"/>
      <c r="AW36" s="839">
        <f>SUM(I36,K36,M36,O36,Q36,S36,U36,W36,Y36,AA36,AC36,AE36,AG36,AI36,AK36,AM36,AO36,AQ36,AS36,AU36)</f>
        <v>0</v>
      </c>
      <c r="AX36" s="840"/>
      <c r="AY36" s="303"/>
      <c r="AZ36" s="138">
        <v>2</v>
      </c>
      <c r="BA36" s="303"/>
      <c r="BB36" s="138">
        <v>3</v>
      </c>
      <c r="BC36" s="303"/>
      <c r="BD36" s="138">
        <v>1</v>
      </c>
      <c r="BE36" s="303"/>
      <c r="BF36" s="386">
        <v>4</v>
      </c>
      <c r="BG36" s="254">
        <f>SUM(AW36,AY36,BA36,BC36,BE36)</f>
        <v>0</v>
      </c>
      <c r="BH36" s="147" t="str">
        <f>IF(CK36=0," ",CK36)</f>
        <v> </v>
      </c>
      <c r="BI36" s="255" t="s">
        <v>41</v>
      </c>
      <c r="BJ36" s="256" t="s">
        <v>41</v>
      </c>
      <c r="BK36" s="257"/>
      <c r="BL36" s="257"/>
      <c r="BM36" s="261"/>
      <c r="BN36" s="262"/>
      <c r="BO36" s="262"/>
      <c r="BP36" s="259"/>
      <c r="BR36" s="244">
        <f>COUNTIF(Gul_2A,BR34)</f>
        <v>0</v>
      </c>
      <c r="BS36" s="244">
        <f>COUNTIF(Gul_2B,BS34)</f>
        <v>0</v>
      </c>
      <c r="BT36" s="244">
        <f>COUNTIF(Gul_2A,BT34)</f>
        <v>1</v>
      </c>
      <c r="BU36" s="244">
        <f>COUNTIF(Gul_2B,BU34)</f>
        <v>1</v>
      </c>
      <c r="BV36" s="244">
        <f>COUNTIF(Gul_2A,BV34)</f>
        <v>1</v>
      </c>
      <c r="BW36" s="244">
        <f>COUNTIF(Gul_2B,BW34)</f>
        <v>1</v>
      </c>
      <c r="BX36" s="244">
        <f>COUNTIF(Gul_2A,BX34)</f>
        <v>1</v>
      </c>
      <c r="BY36" s="244">
        <f>COUNTIF(Gul_2B,BY34)</f>
        <v>1</v>
      </c>
      <c r="BZ36" s="244">
        <f>COUNTIF(Gul_2A,BZ34)</f>
        <v>0</v>
      </c>
      <c r="CA36" s="244">
        <f>COUNTIF(Gul_2B,CA34)</f>
        <v>0</v>
      </c>
      <c r="CB36" s="244">
        <f>COUNTIF(Gul_2A,CB34)</f>
        <v>0</v>
      </c>
      <c r="CC36" s="244">
        <f>COUNTIF(Gul_2B,CC34)</f>
        <v>0</v>
      </c>
      <c r="CD36" s="244">
        <f>COUNTIF(Gul_2A,CD34)</f>
        <v>0</v>
      </c>
      <c r="CE36" s="244">
        <f>COUNTIF(Gul_2B,CE34)</f>
        <v>0</v>
      </c>
      <c r="CF36" s="244">
        <f>COUNTIF(Gul_2A,CF34)</f>
        <v>0</v>
      </c>
      <c r="CG36" s="244">
        <f>COUNTIF(Gul_2B,CG34)</f>
        <v>0</v>
      </c>
      <c r="CH36" s="244">
        <f>COUNTIF(Gul_2A,CH34)</f>
        <v>0</v>
      </c>
      <c r="CI36" s="244">
        <f>COUNTIF(Gul_2B,CI34)</f>
        <v>0</v>
      </c>
      <c r="CJ36" s="244">
        <v>6</v>
      </c>
      <c r="CK36" s="244">
        <f>SUM(BR36:CI36)-CJ36</f>
        <v>0</v>
      </c>
    </row>
    <row r="37" spans="1:89" ht="21.75" customHeight="1" thickBot="1">
      <c r="A37" s="797"/>
      <c r="B37" s="134">
        <v>3</v>
      </c>
      <c r="C37" s="135" t="str">
        <f>IF(Holdanmeldelse!M21&lt;&gt;0,Holdanmeldelse!M21," ")</f>
        <v> </v>
      </c>
      <c r="D37" s="679" t="str">
        <f>IF(Holdanmeldelse!N21&lt;&gt;0,Holdanmeldelse!N21," ")</f>
        <v> </v>
      </c>
      <c r="E37" s="680"/>
      <c r="F37" s="680"/>
      <c r="G37" s="681"/>
      <c r="H37" s="245">
        <f>IF(Holdanmeldelse!R21&lt;&gt;0,Holdanmeldelse!R21," ")</f>
      </c>
      <c r="I37" s="303" t="s">
        <v>41</v>
      </c>
      <c r="J37" s="138"/>
      <c r="K37" s="303" t="s">
        <v>41</v>
      </c>
      <c r="L37" s="138"/>
      <c r="M37" s="302"/>
      <c r="N37" s="319">
        <v>4</v>
      </c>
      <c r="O37" s="307" t="s">
        <v>41</v>
      </c>
      <c r="P37" s="159"/>
      <c r="Q37" s="303" t="s">
        <v>41</v>
      </c>
      <c r="R37" s="138"/>
      <c r="S37" s="303" t="s">
        <v>41</v>
      </c>
      <c r="T37" s="160"/>
      <c r="U37" s="302"/>
      <c r="V37" s="319">
        <v>3</v>
      </c>
      <c r="W37" s="303" t="s">
        <v>41</v>
      </c>
      <c r="X37" s="138"/>
      <c r="Y37" s="303" t="s">
        <v>41</v>
      </c>
      <c r="Z37" s="138"/>
      <c r="AA37" s="303"/>
      <c r="AB37" s="142"/>
      <c r="AC37" s="303" t="s">
        <v>41</v>
      </c>
      <c r="AD37" s="138"/>
      <c r="AE37" s="303" t="s">
        <v>41</v>
      </c>
      <c r="AF37" s="138"/>
      <c r="AG37" s="307" t="s">
        <v>41</v>
      </c>
      <c r="AH37" s="159"/>
      <c r="AI37" s="302"/>
      <c r="AJ37" s="319">
        <v>1</v>
      </c>
      <c r="AK37" s="303" t="s">
        <v>41</v>
      </c>
      <c r="AL37" s="321"/>
      <c r="AM37" s="307" t="s">
        <v>41</v>
      </c>
      <c r="AN37" s="159"/>
      <c r="AO37" s="302"/>
      <c r="AP37" s="319">
        <v>2</v>
      </c>
      <c r="AQ37" s="303" t="s">
        <v>41</v>
      </c>
      <c r="AR37" s="138"/>
      <c r="AS37" s="303" t="s">
        <v>41</v>
      </c>
      <c r="AT37" s="138"/>
      <c r="AU37" s="303" t="s">
        <v>41</v>
      </c>
      <c r="AV37" s="142"/>
      <c r="AW37" s="839">
        <f>SUM(I37,K37,M37,O37,Q37,S37,U37,W37,Y37,AA37,AC37,AE37,AG37,AI37,AK37,AM37,AO37,AQ37,AS37,AU37)</f>
        <v>0</v>
      </c>
      <c r="AX37" s="840"/>
      <c r="AY37" s="303"/>
      <c r="AZ37" s="138">
        <v>2</v>
      </c>
      <c r="BA37" s="303"/>
      <c r="BB37" s="138">
        <v>3</v>
      </c>
      <c r="BC37" s="303"/>
      <c r="BD37" s="138">
        <v>1</v>
      </c>
      <c r="BE37" s="303"/>
      <c r="BF37" s="386">
        <v>4</v>
      </c>
      <c r="BG37" s="254">
        <f>SUM(AW37,AY37,BA37,BC37,BE37)</f>
        <v>0</v>
      </c>
      <c r="BH37" s="147" t="str">
        <f>IF(CK37=0," ",CK37)</f>
        <v> </v>
      </c>
      <c r="BI37" s="255" t="s">
        <v>41</v>
      </c>
      <c r="BJ37" s="256" t="s">
        <v>41</v>
      </c>
      <c r="BK37" s="257"/>
      <c r="BL37" s="789" t="s">
        <v>128</v>
      </c>
      <c r="BM37" s="789"/>
      <c r="BN37" s="257"/>
      <c r="BO37" s="790">
        <f>SUM(4-BL39)</f>
        <v>4</v>
      </c>
      <c r="BP37" s="259"/>
      <c r="BR37" s="244">
        <f>COUNTIF(Gul_3A,BR34)</f>
        <v>0</v>
      </c>
      <c r="BS37" s="244">
        <f>COUNTIF(Gul_3B,BS34)</f>
        <v>0</v>
      </c>
      <c r="BT37" s="244">
        <f>COUNTIF(Gul_3A,BT34)</f>
        <v>1</v>
      </c>
      <c r="BU37" s="244">
        <f>COUNTIF(Gul_3B,BU34)</f>
        <v>1</v>
      </c>
      <c r="BV37" s="244">
        <f>COUNTIF(Gul_3A,BV34)</f>
        <v>1</v>
      </c>
      <c r="BW37" s="244">
        <f>COUNTIF(Gul_3B,BW34)</f>
        <v>1</v>
      </c>
      <c r="BX37" s="244">
        <f>COUNTIF(Gul_3A,BX34)</f>
        <v>1</v>
      </c>
      <c r="BY37" s="244">
        <f>COUNTIF(Gul_3B,BY34)</f>
        <v>1</v>
      </c>
      <c r="BZ37" s="244">
        <f>COUNTIF(Gul_3A,BZ34)</f>
        <v>0</v>
      </c>
      <c r="CA37" s="244">
        <f>COUNTIF(Gul_3B,CA34)</f>
        <v>0</v>
      </c>
      <c r="CB37" s="244">
        <f>COUNTIF(Gul_3A,CB34)</f>
        <v>0</v>
      </c>
      <c r="CC37" s="244">
        <f>COUNTIF(Gul_3B,CC34)</f>
        <v>0</v>
      </c>
      <c r="CD37" s="244">
        <f>COUNTIF(Gul_3A,CD34)</f>
        <v>0</v>
      </c>
      <c r="CE37" s="244">
        <f>COUNTIF(Gul_3B,CE34)</f>
        <v>0</v>
      </c>
      <c r="CF37" s="244">
        <f>COUNTIF(Gul_3A,CF34)</f>
        <v>0</v>
      </c>
      <c r="CG37" s="244">
        <f>COUNTIF(Gul_3B,CG34)</f>
        <v>0</v>
      </c>
      <c r="CH37" s="244">
        <f>COUNTIF(Gul_3A,CH34)</f>
        <v>0</v>
      </c>
      <c r="CI37" s="244">
        <f>COUNTIF(Gul_3B,CI34)</f>
        <v>0</v>
      </c>
      <c r="CJ37" s="244">
        <v>6</v>
      </c>
      <c r="CK37" s="244">
        <f>SUM(BR37:CI37)-CJ37</f>
        <v>0</v>
      </c>
    </row>
    <row r="38" spans="1:89" ht="21.75" customHeight="1" thickBot="1">
      <c r="A38" s="797"/>
      <c r="B38" s="134">
        <v>4</v>
      </c>
      <c r="C38" s="135" t="str">
        <f>IF(Holdanmeldelse!M22&lt;&gt;0,Holdanmeldelse!M22," ")</f>
        <v> </v>
      </c>
      <c r="D38" s="679" t="str">
        <f>IF(Holdanmeldelse!N22&lt;&gt;0,Holdanmeldelse!N22," ")</f>
        <v> </v>
      </c>
      <c r="E38" s="680"/>
      <c r="F38" s="680"/>
      <c r="G38" s="681"/>
      <c r="H38" s="245">
        <f>IF(Holdanmeldelse!R22&lt;&gt;0,Holdanmeldelse!R22," ")</f>
      </c>
      <c r="I38" s="303" t="s">
        <v>41</v>
      </c>
      <c r="J38" s="138"/>
      <c r="K38" s="303" t="s">
        <v>41</v>
      </c>
      <c r="L38" s="138"/>
      <c r="M38" s="310" t="s">
        <v>41</v>
      </c>
      <c r="N38" s="321"/>
      <c r="O38" s="309"/>
      <c r="P38" s="144">
        <v>3</v>
      </c>
      <c r="Q38" s="311" t="s">
        <v>41</v>
      </c>
      <c r="R38" s="160"/>
      <c r="S38" s="309"/>
      <c r="T38" s="144">
        <v>2</v>
      </c>
      <c r="U38" s="310" t="s">
        <v>41</v>
      </c>
      <c r="V38" s="321"/>
      <c r="W38" s="303" t="s">
        <v>41</v>
      </c>
      <c r="X38" s="138"/>
      <c r="Y38" s="303" t="s">
        <v>41</v>
      </c>
      <c r="Z38" s="138"/>
      <c r="AA38" s="307"/>
      <c r="AB38" s="158"/>
      <c r="AC38" s="303" t="s">
        <v>41</v>
      </c>
      <c r="AD38" s="138"/>
      <c r="AE38" s="303" t="s">
        <v>41</v>
      </c>
      <c r="AF38" s="142"/>
      <c r="AG38" s="309"/>
      <c r="AH38" s="144">
        <v>4</v>
      </c>
      <c r="AI38" s="313" t="s">
        <v>41</v>
      </c>
      <c r="AJ38" s="325"/>
      <c r="AK38" s="311" t="s">
        <v>41</v>
      </c>
      <c r="AL38" s="335"/>
      <c r="AM38" s="309"/>
      <c r="AN38" s="144">
        <v>1</v>
      </c>
      <c r="AO38" s="313" t="s">
        <v>41</v>
      </c>
      <c r="AP38" s="325"/>
      <c r="AQ38" s="303" t="s">
        <v>41</v>
      </c>
      <c r="AR38" s="138"/>
      <c r="AS38" s="303" t="s">
        <v>41</v>
      </c>
      <c r="AT38" s="138"/>
      <c r="AU38" s="311" t="s">
        <v>41</v>
      </c>
      <c r="AV38" s="399"/>
      <c r="AW38" s="839">
        <f>SUM(I38,K38,M38,O38,Q38,S38,U38,W38,Y38,AA38,AC38,AE38,AG38,AI38,AK38,AM38,AO38,AQ38,AS38,AU38)</f>
        <v>0</v>
      </c>
      <c r="AX38" s="840"/>
      <c r="AY38" s="303"/>
      <c r="AZ38" s="138">
        <v>2</v>
      </c>
      <c r="BA38" s="303"/>
      <c r="BB38" s="159">
        <v>3</v>
      </c>
      <c r="BC38" s="303"/>
      <c r="BD38" s="138">
        <v>1</v>
      </c>
      <c r="BE38" s="303"/>
      <c r="BF38" s="386">
        <v>4</v>
      </c>
      <c r="BG38" s="254">
        <f>SUM(AW38,AY38,BA38,BC38,BE38)</f>
        <v>0</v>
      </c>
      <c r="BH38" s="147" t="str">
        <f>IF(CK38=0," ",CK38)</f>
        <v> </v>
      </c>
      <c r="BI38" s="276" t="s">
        <v>41</v>
      </c>
      <c r="BJ38" s="277" t="s">
        <v>41</v>
      </c>
      <c r="BK38" s="257"/>
      <c r="BL38" s="258"/>
      <c r="BM38" s="278"/>
      <c r="BN38" s="257"/>
      <c r="BO38" s="791"/>
      <c r="BP38" s="259"/>
      <c r="BR38" s="244">
        <f>COUNTIF(Gul_4A,BR34)</f>
        <v>0</v>
      </c>
      <c r="BS38" s="244">
        <f>COUNTIF(Gul_4B,BS34)</f>
        <v>0</v>
      </c>
      <c r="BT38" s="244">
        <f>COUNTIF(Gul_4A,BT34)</f>
        <v>1</v>
      </c>
      <c r="BU38" s="244">
        <f>COUNTIF(Gul_4B,BU34)</f>
        <v>1</v>
      </c>
      <c r="BV38" s="244">
        <f>COUNTIF(Gul_4A,BV34)</f>
        <v>1</v>
      </c>
      <c r="BW38" s="244">
        <f>COUNTIF(Gul_4B,BW34)</f>
        <v>1</v>
      </c>
      <c r="BX38" s="244">
        <f>COUNTIF(Gul_4A,BX34)</f>
        <v>1</v>
      </c>
      <c r="BY38" s="244">
        <f>COUNTIF(Gul_4B,BY34)</f>
        <v>1</v>
      </c>
      <c r="BZ38" s="244">
        <f>COUNTIF(Gul_4A,BZ34)</f>
        <v>0</v>
      </c>
      <c r="CA38" s="244">
        <f>COUNTIF(Gul_4B,CA34)</f>
        <v>0</v>
      </c>
      <c r="CB38" s="244">
        <f>COUNTIF(Gul_4A,CB34)</f>
        <v>0</v>
      </c>
      <c r="CC38" s="244">
        <f>COUNTIF(Gul_4B,CC34)</f>
        <v>0</v>
      </c>
      <c r="CD38" s="244">
        <f>COUNTIF(Gul_4A,CD34)</f>
        <v>0</v>
      </c>
      <c r="CE38" s="244">
        <f>COUNTIF(Gul_4B,CE34)</f>
        <v>0</v>
      </c>
      <c r="CF38" s="244">
        <f>COUNTIF(Gul_4A,CF34)</f>
        <v>0</v>
      </c>
      <c r="CG38" s="244">
        <f>COUNTIF(Gul_4B,CG34)</f>
        <v>0</v>
      </c>
      <c r="CH38" s="244">
        <f>COUNTIF(Gul_4A,CH34)</f>
        <v>0</v>
      </c>
      <c r="CI38" s="244">
        <f>COUNTIF(Gul_4B,CI34)</f>
        <v>0</v>
      </c>
      <c r="CJ38" s="244">
        <v>6</v>
      </c>
      <c r="CK38" s="244">
        <f>SUM(BR38:CI38)-CJ38</f>
        <v>0</v>
      </c>
    </row>
    <row r="39" spans="1:89" ht="21.75" customHeight="1" thickBot="1">
      <c r="A39" s="797"/>
      <c r="B39" s="134">
        <v>5</v>
      </c>
      <c r="C39" s="135" t="str">
        <f>IF(Holdanmeldelse!M23&lt;&gt;0,Holdanmeldelse!M23," ")</f>
        <v> </v>
      </c>
      <c r="D39" s="679" t="str">
        <f>IF(Holdanmeldelse!N23&lt;&gt;0,Holdanmeldelse!N23," ")</f>
        <v> </v>
      </c>
      <c r="E39" s="680"/>
      <c r="F39" s="680"/>
      <c r="G39" s="681"/>
      <c r="H39" s="245">
        <f>IF(Holdanmeldelse!R23&lt;&gt;0,Holdanmeldelse!R23," ")</f>
      </c>
      <c r="I39" s="303"/>
      <c r="J39" s="138"/>
      <c r="K39" s="303"/>
      <c r="L39" s="138"/>
      <c r="M39" s="303"/>
      <c r="N39" s="142"/>
      <c r="O39" s="326"/>
      <c r="P39" s="336"/>
      <c r="Q39" s="309"/>
      <c r="R39" s="319">
        <v>4</v>
      </c>
      <c r="S39" s="303"/>
      <c r="T39" s="325"/>
      <c r="U39" s="303"/>
      <c r="V39" s="138"/>
      <c r="W39" s="303"/>
      <c r="X39" s="138"/>
      <c r="Y39" s="303"/>
      <c r="Z39" s="142"/>
      <c r="AA39" s="309"/>
      <c r="AB39" s="144">
        <v>2</v>
      </c>
      <c r="AC39" s="305"/>
      <c r="AD39" s="138"/>
      <c r="AE39" s="303"/>
      <c r="AF39" s="142"/>
      <c r="AG39" s="326"/>
      <c r="AH39" s="327"/>
      <c r="AI39" s="305"/>
      <c r="AJ39" s="142"/>
      <c r="AK39" s="309"/>
      <c r="AL39" s="144">
        <v>1</v>
      </c>
      <c r="AM39" s="314"/>
      <c r="AN39" s="327"/>
      <c r="AO39" s="314"/>
      <c r="AP39" s="154"/>
      <c r="AQ39" s="303"/>
      <c r="AR39" s="138"/>
      <c r="AS39" s="303"/>
      <c r="AT39" s="142"/>
      <c r="AU39" s="309"/>
      <c r="AV39" s="400">
        <v>3</v>
      </c>
      <c r="AW39" s="839">
        <f>SUM(I39,K39,M39,O39,Q39,S39,U39,W39,Y39,AA39,AC39,AE39,AG39,AI39,AK39,AM39,AO39,AQ39,AS39,AU39)</f>
        <v>0</v>
      </c>
      <c r="AX39" s="840"/>
      <c r="AY39" s="303"/>
      <c r="AZ39" s="142">
        <v>2</v>
      </c>
      <c r="BA39" s="303"/>
      <c r="BB39" s="138">
        <v>3</v>
      </c>
      <c r="BC39" s="303"/>
      <c r="BD39" s="138">
        <v>1</v>
      </c>
      <c r="BE39" s="303"/>
      <c r="BF39" s="386">
        <v>4</v>
      </c>
      <c r="BG39" s="254">
        <f>SUM(AW39,AY39,BA39,BC39,BE39)</f>
        <v>0</v>
      </c>
      <c r="BH39" s="147" t="str">
        <f>IF(CK39=0," ",CK39)</f>
        <v> </v>
      </c>
      <c r="BI39" s="276" t="s">
        <v>41</v>
      </c>
      <c r="BJ39" s="286" t="s">
        <v>41</v>
      </c>
      <c r="BK39" s="257"/>
      <c r="BL39" s="287">
        <v>0</v>
      </c>
      <c r="BM39" s="257"/>
      <c r="BN39" s="257"/>
      <c r="BO39" s="792"/>
      <c r="BP39" s="259"/>
      <c r="BR39" s="244">
        <f>COUNTIF(Gul_5A,BR34)</f>
        <v>0</v>
      </c>
      <c r="BS39" s="244">
        <f>COUNTIF(Gul_5B,BS34)</f>
        <v>0</v>
      </c>
      <c r="BT39" s="244">
        <f>COUNTIF(Gul_5A,BT34)</f>
        <v>1</v>
      </c>
      <c r="BU39" s="244">
        <f>COUNTIF(Gul_5B,BU34)</f>
        <v>1</v>
      </c>
      <c r="BV39" s="244">
        <f>COUNTIF(Gul_5A,BV34)</f>
        <v>1</v>
      </c>
      <c r="BW39" s="244">
        <f>COUNTIF(Gul_5B,BW34)</f>
        <v>1</v>
      </c>
      <c r="BX39" s="244">
        <f>COUNTIF(Gul_5A,BX34)</f>
        <v>0</v>
      </c>
      <c r="BY39" s="244">
        <f>COUNTIF(Gul_5B,BY34)</f>
        <v>1</v>
      </c>
      <c r="BZ39" s="244">
        <f>COUNTIF(Gul_5A,BZ34)</f>
        <v>0</v>
      </c>
      <c r="CA39" s="244">
        <f>COUNTIF(Gul_5B,CA34)</f>
        <v>0</v>
      </c>
      <c r="CB39" s="244">
        <f>COUNTIF(Gul_5A,CB34)</f>
        <v>0</v>
      </c>
      <c r="CC39" s="244">
        <f>COUNTIF(Gul_5B,CC34)</f>
        <v>0</v>
      </c>
      <c r="CD39" s="244">
        <f>COUNTIF(Gul_5A,CD34)</f>
        <v>0</v>
      </c>
      <c r="CE39" s="244">
        <f>COUNTIF(Gul_5B,CE34)</f>
        <v>0</v>
      </c>
      <c r="CF39" s="244">
        <f>COUNTIF(Gul_5A,CF34)</f>
        <v>0</v>
      </c>
      <c r="CG39" s="244">
        <f>COUNTIF(Gul_5B,CG34)</f>
        <v>0</v>
      </c>
      <c r="CH39" s="244">
        <f>COUNTIF(Gul_5A,CH34)</f>
        <v>0</v>
      </c>
      <c r="CI39" s="244">
        <f>COUNTIF(Gul_5B,CI34)</f>
        <v>0</v>
      </c>
      <c r="CJ39" s="244">
        <v>5</v>
      </c>
      <c r="CK39" s="244">
        <f>SUM(BR39:CI39)-CJ39</f>
        <v>0</v>
      </c>
    </row>
    <row r="40" spans="1:68" ht="15.75" customHeight="1">
      <c r="A40" s="797"/>
      <c r="B40" s="350"/>
      <c r="C40" s="218" t="str">
        <f>IF(Holdanmeldelse!M24&lt;&gt;0,Holdanmeldelse!M24," ")</f>
        <v> </v>
      </c>
      <c r="D40" s="701" t="str">
        <f>IF(Holdanmeldelse!N24&lt;&gt;0,Holdanmeldelse!N24," ")</f>
        <v> </v>
      </c>
      <c r="E40" s="701"/>
      <c r="F40" s="701"/>
      <c r="G40" s="701"/>
      <c r="H40" s="288"/>
      <c r="I40" s="752">
        <f>SUM(I35:I39)</f>
        <v>0</v>
      </c>
      <c r="J40" s="753"/>
      <c r="K40" s="762">
        <f>SUM(K35:K39)+I40</f>
        <v>0</v>
      </c>
      <c r="L40" s="763"/>
      <c r="M40" s="762">
        <f>SUM(M35:M39)+K40</f>
        <v>0</v>
      </c>
      <c r="N40" s="763"/>
      <c r="O40" s="762">
        <f>SUM(O35:O39)+M40</f>
        <v>0</v>
      </c>
      <c r="P40" s="763"/>
      <c r="Q40" s="762">
        <f>SUM(Q35:Q39)+O40</f>
        <v>0</v>
      </c>
      <c r="R40" s="763"/>
      <c r="S40" s="762">
        <f>SUM(S35:S39)+Q40</f>
        <v>0</v>
      </c>
      <c r="T40" s="763"/>
      <c r="U40" s="762">
        <f>SUM(U35:U39)+S40</f>
        <v>0</v>
      </c>
      <c r="V40" s="763"/>
      <c r="W40" s="762">
        <f>SUM(W35:W39)+U40</f>
        <v>0</v>
      </c>
      <c r="X40" s="763"/>
      <c r="Y40" s="762">
        <f>SUM(Y35:Y39)+W40</f>
        <v>0</v>
      </c>
      <c r="Z40" s="763"/>
      <c r="AA40" s="752">
        <f>SUM(AA35:AA39)+Y40</f>
        <v>0</v>
      </c>
      <c r="AB40" s="753"/>
      <c r="AC40" s="762">
        <f>SUM(AC35:AC39)+AA40</f>
        <v>0</v>
      </c>
      <c r="AD40" s="763"/>
      <c r="AE40" s="762">
        <f>SUM(AE35:AE39)+AC40</f>
        <v>0</v>
      </c>
      <c r="AF40" s="763"/>
      <c r="AG40" s="762">
        <f>SUM(AG35:AG39)+AE40</f>
        <v>0</v>
      </c>
      <c r="AH40" s="763"/>
      <c r="AI40" s="762">
        <f>SUM(AI35:AI39)+AG40</f>
        <v>0</v>
      </c>
      <c r="AJ40" s="763"/>
      <c r="AK40" s="762">
        <f>SUM(AK35:AK39)+AI40</f>
        <v>0</v>
      </c>
      <c r="AL40" s="763"/>
      <c r="AM40" s="762">
        <f>SUM(AM35:AM39)+AK40</f>
        <v>0</v>
      </c>
      <c r="AN40" s="763"/>
      <c r="AO40" s="762">
        <f>SUM(AO35:AO39)+AM40</f>
        <v>0</v>
      </c>
      <c r="AP40" s="763"/>
      <c r="AQ40" s="762">
        <f>SUM(AQ35:AQ39)+AO40</f>
        <v>0</v>
      </c>
      <c r="AR40" s="763"/>
      <c r="AS40" s="762">
        <f>SUM(AS35:AS39)+AQ40</f>
        <v>0</v>
      </c>
      <c r="AT40" s="763"/>
      <c r="AU40" s="762">
        <f>SUM(AU35:AU39)+AS40</f>
        <v>0</v>
      </c>
      <c r="AV40" s="763"/>
      <c r="AW40" s="835">
        <f>SUM(AW35:AW39)</f>
        <v>0</v>
      </c>
      <c r="AX40" s="836"/>
      <c r="AY40" s="762">
        <f>SUM(AY35:AY39)+AW40</f>
        <v>0</v>
      </c>
      <c r="AZ40" s="763"/>
      <c r="BA40" s="762">
        <f>SUM(BA35:BA39)+AY40</f>
        <v>0</v>
      </c>
      <c r="BB40" s="763"/>
      <c r="BC40" s="762">
        <f>SUM(BC35:BC39)+BA40</f>
        <v>0</v>
      </c>
      <c r="BD40" s="763"/>
      <c r="BE40" s="762">
        <f>SUM(BE35:BE39)+BC40</f>
        <v>0</v>
      </c>
      <c r="BF40" s="763"/>
      <c r="BG40" s="315" t="s">
        <v>129</v>
      </c>
      <c r="BH40" s="290"/>
      <c r="BI40" s="794">
        <f>BE40</f>
        <v>0</v>
      </c>
      <c r="BJ40" s="800"/>
      <c r="BK40" s="316"/>
      <c r="BL40" s="257"/>
      <c r="BM40" s="257"/>
      <c r="BN40" s="257"/>
      <c r="BO40" s="291" t="s">
        <v>130</v>
      </c>
      <c r="BP40" s="259"/>
    </row>
    <row r="41" spans="1:68" ht="15.75" customHeight="1" thickBot="1">
      <c r="A41" s="798"/>
      <c r="B41" s="702" t="s">
        <v>57</v>
      </c>
      <c r="C41" s="703"/>
      <c r="D41" s="704" t="s">
        <v>43</v>
      </c>
      <c r="E41" s="705"/>
      <c r="F41" s="705"/>
      <c r="G41" s="705"/>
      <c r="H41" s="292" t="s">
        <v>131</v>
      </c>
      <c r="I41" s="752"/>
      <c r="J41" s="753"/>
      <c r="K41" s="752"/>
      <c r="L41" s="753"/>
      <c r="M41" s="752"/>
      <c r="N41" s="753"/>
      <c r="O41" s="752"/>
      <c r="P41" s="753"/>
      <c r="Q41" s="752"/>
      <c r="R41" s="753"/>
      <c r="S41" s="752"/>
      <c r="T41" s="753"/>
      <c r="U41" s="752"/>
      <c r="V41" s="753"/>
      <c r="W41" s="752"/>
      <c r="X41" s="753"/>
      <c r="Y41" s="752"/>
      <c r="Z41" s="753"/>
      <c r="AA41" s="752"/>
      <c r="AB41" s="753"/>
      <c r="AC41" s="752"/>
      <c r="AD41" s="753"/>
      <c r="AE41" s="752"/>
      <c r="AF41" s="753"/>
      <c r="AG41" s="752"/>
      <c r="AH41" s="753"/>
      <c r="AI41" s="752"/>
      <c r="AJ41" s="753"/>
      <c r="AK41" s="752"/>
      <c r="AL41" s="753"/>
      <c r="AM41" s="752"/>
      <c r="AN41" s="753"/>
      <c r="AO41" s="752"/>
      <c r="AP41" s="753"/>
      <c r="AQ41" s="752"/>
      <c r="AR41" s="753"/>
      <c r="AS41" s="752"/>
      <c r="AT41" s="753"/>
      <c r="AU41" s="752"/>
      <c r="AV41" s="753"/>
      <c r="AW41" s="752"/>
      <c r="AX41" s="753"/>
      <c r="AY41" s="752"/>
      <c r="AZ41" s="753"/>
      <c r="BA41" s="752"/>
      <c r="BB41" s="753"/>
      <c r="BC41" s="752"/>
      <c r="BD41" s="753"/>
      <c r="BE41" s="752"/>
      <c r="BF41" s="753"/>
      <c r="BG41" s="317" t="s">
        <v>132</v>
      </c>
      <c r="BH41" s="294"/>
      <c r="BI41" s="795"/>
      <c r="BJ41" s="801"/>
      <c r="BK41" s="318"/>
      <c r="BL41" s="296"/>
      <c r="BM41" s="296"/>
      <c r="BN41" s="296"/>
      <c r="BO41" s="297" t="s">
        <v>133</v>
      </c>
      <c r="BP41" s="298"/>
    </row>
    <row r="42" spans="6:68" ht="21" customHeight="1">
      <c r="F42" s="824" t="s">
        <v>137</v>
      </c>
      <c r="G42" s="824"/>
      <c r="H42" s="825"/>
      <c r="I42" s="826"/>
      <c r="J42" s="803"/>
      <c r="K42" s="802"/>
      <c r="L42" s="803"/>
      <c r="M42" s="802"/>
      <c r="N42" s="803"/>
      <c r="O42" s="802"/>
      <c r="P42" s="803"/>
      <c r="Q42" s="802"/>
      <c r="R42" s="803"/>
      <c r="S42" s="802"/>
      <c r="T42" s="803"/>
      <c r="U42" s="802"/>
      <c r="V42" s="803"/>
      <c r="W42" s="802"/>
      <c r="X42" s="803"/>
      <c r="Y42" s="802"/>
      <c r="Z42" s="803"/>
      <c r="AA42" s="363"/>
      <c r="AB42" s="363"/>
      <c r="AC42" s="802"/>
      <c r="AD42" s="803"/>
      <c r="AE42" s="802"/>
      <c r="AF42" s="803"/>
      <c r="AG42" s="802"/>
      <c r="AH42" s="803"/>
      <c r="AI42" s="802"/>
      <c r="AJ42" s="803"/>
      <c r="AK42" s="802"/>
      <c r="AL42" s="803"/>
      <c r="AM42" s="802"/>
      <c r="AN42" s="803"/>
      <c r="AO42" s="802"/>
      <c r="AP42" s="803"/>
      <c r="AQ42" s="802"/>
      <c r="AR42" s="803"/>
      <c r="AS42" s="802"/>
      <c r="AT42" s="803"/>
      <c r="AU42" s="802"/>
      <c r="AV42" s="807"/>
      <c r="AW42" s="802"/>
      <c r="AX42" s="803"/>
      <c r="AY42" s="802"/>
      <c r="AZ42" s="803"/>
      <c r="BA42" s="802"/>
      <c r="BB42" s="803"/>
      <c r="BC42" s="802"/>
      <c r="BD42" s="803"/>
      <c r="BE42" s="808"/>
      <c r="BF42" s="809"/>
      <c r="BG42" s="829"/>
      <c r="BH42" s="830"/>
      <c r="BI42" s="337"/>
      <c r="BJ42" s="338"/>
      <c r="BK42" s="833" t="s">
        <v>153</v>
      </c>
      <c r="BL42" s="834"/>
      <c r="BM42" s="834"/>
      <c r="BN42" s="339"/>
      <c r="BO42" s="339"/>
      <c r="BP42" s="339"/>
    </row>
    <row r="43" spans="6:68" ht="21" customHeight="1" thickBot="1">
      <c r="F43" s="824"/>
      <c r="G43" s="824"/>
      <c r="H43" s="825"/>
      <c r="I43" s="804"/>
      <c r="J43" s="805"/>
      <c r="K43" s="806"/>
      <c r="L43" s="805"/>
      <c r="M43" s="806"/>
      <c r="N43" s="805"/>
      <c r="O43" s="806"/>
      <c r="P43" s="805"/>
      <c r="Q43" s="806"/>
      <c r="R43" s="805"/>
      <c r="S43" s="806"/>
      <c r="T43" s="805"/>
      <c r="U43" s="806"/>
      <c r="V43" s="805"/>
      <c r="W43" s="806"/>
      <c r="X43" s="805"/>
      <c r="Y43" s="806"/>
      <c r="Z43" s="805"/>
      <c r="AA43" s="364"/>
      <c r="AB43" s="364"/>
      <c r="AC43" s="806"/>
      <c r="AD43" s="805"/>
      <c r="AE43" s="806"/>
      <c r="AF43" s="805"/>
      <c r="AG43" s="806"/>
      <c r="AH43" s="805"/>
      <c r="AI43" s="806"/>
      <c r="AJ43" s="805"/>
      <c r="AK43" s="806"/>
      <c r="AL43" s="805"/>
      <c r="AM43" s="806"/>
      <c r="AN43" s="805"/>
      <c r="AO43" s="806"/>
      <c r="AP43" s="805"/>
      <c r="AQ43" s="806"/>
      <c r="AR43" s="805"/>
      <c r="AS43" s="806"/>
      <c r="AT43" s="805"/>
      <c r="AU43" s="806"/>
      <c r="AV43" s="811"/>
      <c r="AW43" s="407"/>
      <c r="AX43" s="408"/>
      <c r="AY43" s="402"/>
      <c r="AZ43" s="403"/>
      <c r="BA43" s="402"/>
      <c r="BB43" s="403"/>
      <c r="BC43" s="364"/>
      <c r="BD43" s="364"/>
      <c r="BE43" s="816"/>
      <c r="BF43" s="817"/>
      <c r="BG43" s="831"/>
      <c r="BH43" s="832"/>
      <c r="BI43" s="340"/>
      <c r="BJ43" s="341"/>
      <c r="BK43" s="827" t="s">
        <v>154</v>
      </c>
      <c r="BL43" s="828"/>
      <c r="BM43" s="828"/>
      <c r="BN43" s="342"/>
      <c r="BO43" s="342"/>
      <c r="BP43" s="342"/>
    </row>
    <row r="44" spans="1:69" ht="30" customHeight="1">
      <c r="A44" s="740" t="s">
        <v>138</v>
      </c>
      <c r="B44" s="740"/>
      <c r="C44" s="740"/>
      <c r="D44" s="740"/>
      <c r="E44" s="810"/>
      <c r="F44" s="741"/>
      <c r="G44" s="741"/>
      <c r="H44" s="741"/>
      <c r="I44" s="818"/>
      <c r="J44" s="819"/>
      <c r="K44" s="820" t="s">
        <v>81</v>
      </c>
      <c r="L44" s="821"/>
      <c r="M44" s="821"/>
      <c r="N44" s="822"/>
      <c r="O44" s="823"/>
      <c r="P44" s="818"/>
      <c r="Q44" s="818"/>
      <c r="R44" s="819"/>
      <c r="U44" s="845" t="s">
        <v>139</v>
      </c>
      <c r="V44" s="845"/>
      <c r="W44" s="845"/>
      <c r="X44" s="845"/>
      <c r="Y44" s="845"/>
      <c r="AB44" s="842"/>
      <c r="AC44" s="843"/>
      <c r="AD44" s="843"/>
      <c r="AE44" s="843"/>
      <c r="AF44" s="843"/>
      <c r="AG44" s="843"/>
      <c r="AH44" s="843"/>
      <c r="AI44" s="843"/>
      <c r="AJ44" s="843"/>
      <c r="AK44" s="843"/>
      <c r="AL44" s="843"/>
      <c r="AM44" s="843"/>
      <c r="AN44" s="843"/>
      <c r="AO44" s="843"/>
      <c r="AP44" s="843"/>
      <c r="AQ44" s="843"/>
      <c r="AR44" s="844"/>
      <c r="AU44" s="257"/>
      <c r="AV44" s="812" t="s">
        <v>81</v>
      </c>
      <c r="AW44" s="812"/>
      <c r="AX44" s="812"/>
      <c r="AY44" s="812"/>
      <c r="AZ44" s="401"/>
      <c r="BA44" s="401"/>
      <c r="BB44" s="813"/>
      <c r="BC44" s="814"/>
      <c r="BD44" s="814"/>
      <c r="BE44" s="814"/>
      <c r="BF44" s="815"/>
      <c r="BG44" s="401"/>
      <c r="BH44" s="401"/>
      <c r="BJ44" s="401"/>
      <c r="BM44" s="343"/>
      <c r="BN44" s="344" t="s">
        <v>183</v>
      </c>
      <c r="BO44" s="345"/>
      <c r="BP44" s="345"/>
      <c r="BQ44" s="233"/>
    </row>
    <row r="46" spans="1:67" ht="25.5" customHeight="1">
      <c r="A46" s="740" t="s">
        <v>140</v>
      </c>
      <c r="B46" s="740"/>
      <c r="C46" s="740"/>
      <c r="D46" s="740"/>
      <c r="E46" s="224"/>
      <c r="F46" s="225"/>
      <c r="G46" s="225"/>
      <c r="H46" s="225"/>
      <c r="I46" s="225"/>
      <c r="J46" s="225"/>
      <c r="K46" s="225"/>
      <c r="L46" s="229"/>
      <c r="M46" s="810"/>
      <c r="N46" s="741"/>
      <c r="O46" s="741"/>
      <c r="P46" s="741"/>
      <c r="Q46" s="741"/>
      <c r="R46" s="741"/>
      <c r="S46" s="741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9"/>
      <c r="AI46" s="228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9"/>
      <c r="BI46" s="228"/>
      <c r="BJ46" s="227"/>
      <c r="BK46" s="227"/>
      <c r="BL46" s="227"/>
      <c r="BM46" s="227"/>
      <c r="BN46" s="227"/>
      <c r="BO46" s="229"/>
    </row>
    <row r="47" spans="7:64" ht="12.75">
      <c r="G47" t="s">
        <v>141</v>
      </c>
      <c r="U47" t="s">
        <v>142</v>
      </c>
      <c r="AQ47" t="s">
        <v>143</v>
      </c>
      <c r="BL47" t="s">
        <v>144</v>
      </c>
    </row>
    <row r="53" ht="12.75">
      <c r="H53" s="4"/>
    </row>
  </sheetData>
  <sheetProtection password="FC28" sheet="1"/>
  <mergeCells count="354">
    <mergeCell ref="I1:BF2"/>
    <mergeCell ref="AB44:AR44"/>
    <mergeCell ref="U44:Y44"/>
    <mergeCell ref="BK6:BO6"/>
    <mergeCell ref="AV3:BA4"/>
    <mergeCell ref="Y4:AO4"/>
    <mergeCell ref="N3:Q4"/>
    <mergeCell ref="I5:BF6"/>
    <mergeCell ref="BK2:BM2"/>
    <mergeCell ref="BK3:BO3"/>
    <mergeCell ref="BK4:BO4"/>
    <mergeCell ref="BK5:BO5"/>
    <mergeCell ref="BC40:BD41"/>
    <mergeCell ref="AW35:AX35"/>
    <mergeCell ref="AW39:AX39"/>
    <mergeCell ref="AW38:AX38"/>
    <mergeCell ref="AW37:AX37"/>
    <mergeCell ref="AW36:AX36"/>
    <mergeCell ref="AY40:AZ41"/>
    <mergeCell ref="BA40:BB41"/>
    <mergeCell ref="AY31:AZ32"/>
    <mergeCell ref="BC31:BD32"/>
    <mergeCell ref="AA34:AB34"/>
    <mergeCell ref="AW34:AX34"/>
    <mergeCell ref="AW40:AX41"/>
    <mergeCell ref="AY34:AZ34"/>
    <mergeCell ref="BA34:BB34"/>
    <mergeCell ref="BC34:BD34"/>
    <mergeCell ref="AS40:AT41"/>
    <mergeCell ref="AO40:AP41"/>
    <mergeCell ref="BK43:BM43"/>
    <mergeCell ref="AG43:AH43"/>
    <mergeCell ref="AI43:AJ43"/>
    <mergeCell ref="BG42:BH43"/>
    <mergeCell ref="BK42:BM42"/>
    <mergeCell ref="AQ43:AR43"/>
    <mergeCell ref="BA42:BB42"/>
    <mergeCell ref="BC42:BD42"/>
    <mergeCell ref="AW42:AX42"/>
    <mergeCell ref="AY42:AZ42"/>
    <mergeCell ref="A44:D44"/>
    <mergeCell ref="E44:J44"/>
    <mergeCell ref="K44:N44"/>
    <mergeCell ref="O44:R44"/>
    <mergeCell ref="S43:T43"/>
    <mergeCell ref="U43:V43"/>
    <mergeCell ref="F42:H43"/>
    <mergeCell ref="I42:J42"/>
    <mergeCell ref="K42:L42"/>
    <mergeCell ref="M42:N42"/>
    <mergeCell ref="BB44:BF44"/>
    <mergeCell ref="AG42:AH42"/>
    <mergeCell ref="AQ42:AR42"/>
    <mergeCell ref="W42:X42"/>
    <mergeCell ref="Y42:Z42"/>
    <mergeCell ref="AC42:AD42"/>
    <mergeCell ref="AE42:AF42"/>
    <mergeCell ref="Y43:Z43"/>
    <mergeCell ref="BE43:BF43"/>
    <mergeCell ref="A46:D46"/>
    <mergeCell ref="M46:S46"/>
    <mergeCell ref="AS43:AT43"/>
    <mergeCell ref="AU43:AV43"/>
    <mergeCell ref="AK43:AL43"/>
    <mergeCell ref="AM43:AN43"/>
    <mergeCell ref="AO43:AP43"/>
    <mergeCell ref="Q43:R43"/>
    <mergeCell ref="W43:X43"/>
    <mergeCell ref="AV44:AY44"/>
    <mergeCell ref="AQ40:AR41"/>
    <mergeCell ref="AA40:AB41"/>
    <mergeCell ref="AU40:AV41"/>
    <mergeCell ref="S42:T42"/>
    <mergeCell ref="U42:V42"/>
    <mergeCell ref="AK42:AL42"/>
    <mergeCell ref="S40:T41"/>
    <mergeCell ref="U40:V41"/>
    <mergeCell ref="W40:X41"/>
    <mergeCell ref="Y40:Z41"/>
    <mergeCell ref="BE40:BF41"/>
    <mergeCell ref="AC43:AD43"/>
    <mergeCell ref="AE43:AF43"/>
    <mergeCell ref="AS42:AT42"/>
    <mergeCell ref="AU42:AV42"/>
    <mergeCell ref="BE42:BF42"/>
    <mergeCell ref="AM42:AN42"/>
    <mergeCell ref="AO42:AP42"/>
    <mergeCell ref="AM40:AN41"/>
    <mergeCell ref="AI42:AJ42"/>
    <mergeCell ref="O40:P41"/>
    <mergeCell ref="Q40:R41"/>
    <mergeCell ref="O42:P42"/>
    <mergeCell ref="Q42:R42"/>
    <mergeCell ref="I43:J43"/>
    <mergeCell ref="K43:L43"/>
    <mergeCell ref="M43:N43"/>
    <mergeCell ref="O43:P43"/>
    <mergeCell ref="BI40:BJ41"/>
    <mergeCell ref="B41:C41"/>
    <mergeCell ref="D41:G41"/>
    <mergeCell ref="AG40:AH41"/>
    <mergeCell ref="AI40:AJ41"/>
    <mergeCell ref="AK40:AL41"/>
    <mergeCell ref="AC40:AD41"/>
    <mergeCell ref="AE40:AF41"/>
    <mergeCell ref="K40:L41"/>
    <mergeCell ref="M40:N41"/>
    <mergeCell ref="Y34:Z34"/>
    <mergeCell ref="AC34:AD34"/>
    <mergeCell ref="BL37:BM37"/>
    <mergeCell ref="BO37:BO39"/>
    <mergeCell ref="D38:G38"/>
    <mergeCell ref="D39:G39"/>
    <mergeCell ref="BE34:BF34"/>
    <mergeCell ref="BM34:BO34"/>
    <mergeCell ref="D35:G35"/>
    <mergeCell ref="BM35:BO35"/>
    <mergeCell ref="AE34:AF34"/>
    <mergeCell ref="AG34:AH34"/>
    <mergeCell ref="AI34:AJ34"/>
    <mergeCell ref="AK34:AL34"/>
    <mergeCell ref="AM34:AN34"/>
    <mergeCell ref="AO34:AP34"/>
    <mergeCell ref="AS31:AT32"/>
    <mergeCell ref="A25:A32"/>
    <mergeCell ref="D27:G27"/>
    <mergeCell ref="AQ34:AR34"/>
    <mergeCell ref="AS34:AT34"/>
    <mergeCell ref="AU34:AV34"/>
    <mergeCell ref="Q34:R34"/>
    <mergeCell ref="S34:T34"/>
    <mergeCell ref="U34:V34"/>
    <mergeCell ref="W34:X34"/>
    <mergeCell ref="A34:A41"/>
    <mergeCell ref="D34:G34"/>
    <mergeCell ref="I34:J34"/>
    <mergeCell ref="K34:L34"/>
    <mergeCell ref="M34:N34"/>
    <mergeCell ref="O34:P34"/>
    <mergeCell ref="D36:G36"/>
    <mergeCell ref="D37:G37"/>
    <mergeCell ref="D40:G40"/>
    <mergeCell ref="I40:J41"/>
    <mergeCell ref="AO31:AP32"/>
    <mergeCell ref="AQ31:AR32"/>
    <mergeCell ref="S31:T32"/>
    <mergeCell ref="U31:V32"/>
    <mergeCell ref="W31:X32"/>
    <mergeCell ref="Y31:Z32"/>
    <mergeCell ref="AC31:AD32"/>
    <mergeCell ref="AE31:AF32"/>
    <mergeCell ref="AA31:AB32"/>
    <mergeCell ref="D28:G28"/>
    <mergeCell ref="AU31:AV32"/>
    <mergeCell ref="BE31:BF32"/>
    <mergeCell ref="BI31:BJ32"/>
    <mergeCell ref="B32:C32"/>
    <mergeCell ref="D32:G32"/>
    <mergeCell ref="AG31:AH32"/>
    <mergeCell ref="AI31:AJ32"/>
    <mergeCell ref="AK31:AL32"/>
    <mergeCell ref="AM31:AN32"/>
    <mergeCell ref="BL28:BM28"/>
    <mergeCell ref="BO28:BO30"/>
    <mergeCell ref="D29:G29"/>
    <mergeCell ref="D30:G30"/>
    <mergeCell ref="D31:G31"/>
    <mergeCell ref="I31:J32"/>
    <mergeCell ref="K31:L32"/>
    <mergeCell ref="M31:N32"/>
    <mergeCell ref="O31:P32"/>
    <mergeCell ref="Q31:R32"/>
    <mergeCell ref="U25:V25"/>
    <mergeCell ref="W25:X25"/>
    <mergeCell ref="Y25:Z25"/>
    <mergeCell ref="AC25:AD25"/>
    <mergeCell ref="D25:G25"/>
    <mergeCell ref="I25:J25"/>
    <mergeCell ref="K25:L25"/>
    <mergeCell ref="M25:N25"/>
    <mergeCell ref="O25:P25"/>
    <mergeCell ref="D26:G26"/>
    <mergeCell ref="BM26:BO26"/>
    <mergeCell ref="AE25:AF25"/>
    <mergeCell ref="AG25:AH25"/>
    <mergeCell ref="AI25:AJ25"/>
    <mergeCell ref="AK25:AL25"/>
    <mergeCell ref="AM25:AN25"/>
    <mergeCell ref="AO25:AP25"/>
    <mergeCell ref="Q25:R25"/>
    <mergeCell ref="S25:T25"/>
    <mergeCell ref="AQ25:AR25"/>
    <mergeCell ref="AS25:AT25"/>
    <mergeCell ref="AU25:AV25"/>
    <mergeCell ref="BE25:BF25"/>
    <mergeCell ref="BE22:BF23"/>
    <mergeCell ref="BM25:BO25"/>
    <mergeCell ref="BI22:BJ23"/>
    <mergeCell ref="B23:C23"/>
    <mergeCell ref="D23:G23"/>
    <mergeCell ref="AG22:AH23"/>
    <mergeCell ref="AI22:AJ23"/>
    <mergeCell ref="AK22:AL23"/>
    <mergeCell ref="AM22:AN23"/>
    <mergeCell ref="AC22:AD23"/>
    <mergeCell ref="AE22:AF23"/>
    <mergeCell ref="AO22:AP23"/>
    <mergeCell ref="AQ22:AR23"/>
    <mergeCell ref="K22:L23"/>
    <mergeCell ref="Q22:R23"/>
    <mergeCell ref="AS22:AT23"/>
    <mergeCell ref="AU22:AV23"/>
    <mergeCell ref="S22:T23"/>
    <mergeCell ref="U22:V23"/>
    <mergeCell ref="W22:X23"/>
    <mergeCell ref="Y22:Z23"/>
    <mergeCell ref="BL19:BM19"/>
    <mergeCell ref="BO19:BO21"/>
    <mergeCell ref="D20:G20"/>
    <mergeCell ref="D21:G21"/>
    <mergeCell ref="BE16:BF16"/>
    <mergeCell ref="BM16:BO16"/>
    <mergeCell ref="D17:G17"/>
    <mergeCell ref="BM17:BO17"/>
    <mergeCell ref="AG16:AH16"/>
    <mergeCell ref="AI16:AJ16"/>
    <mergeCell ref="AM16:AN16"/>
    <mergeCell ref="AO16:AP16"/>
    <mergeCell ref="Y16:Z16"/>
    <mergeCell ref="AC16:AD16"/>
    <mergeCell ref="A7:A14"/>
    <mergeCell ref="D9:G9"/>
    <mergeCell ref="A16:A23"/>
    <mergeCell ref="D16:G16"/>
    <mergeCell ref="I16:J16"/>
    <mergeCell ref="M22:N23"/>
    <mergeCell ref="AQ16:AR16"/>
    <mergeCell ref="AS16:AT16"/>
    <mergeCell ref="AU16:AV16"/>
    <mergeCell ref="Q16:R16"/>
    <mergeCell ref="S16:T16"/>
    <mergeCell ref="U16:V16"/>
    <mergeCell ref="W16:X16"/>
    <mergeCell ref="AE16:AF16"/>
    <mergeCell ref="AA16:AB16"/>
    <mergeCell ref="AK16:AL16"/>
    <mergeCell ref="K16:L16"/>
    <mergeCell ref="M16:N16"/>
    <mergeCell ref="O16:P16"/>
    <mergeCell ref="D18:G18"/>
    <mergeCell ref="D19:G19"/>
    <mergeCell ref="D22:G22"/>
    <mergeCell ref="I22:J23"/>
    <mergeCell ref="O22:P23"/>
    <mergeCell ref="B14:C14"/>
    <mergeCell ref="D14:G14"/>
    <mergeCell ref="AG13:AH14"/>
    <mergeCell ref="AI13:AJ14"/>
    <mergeCell ref="AK13:AL14"/>
    <mergeCell ref="AM13:AN14"/>
    <mergeCell ref="S13:T14"/>
    <mergeCell ref="U13:V14"/>
    <mergeCell ref="W13:X14"/>
    <mergeCell ref="Y13:Z14"/>
    <mergeCell ref="AU13:AV14"/>
    <mergeCell ref="BE13:BF14"/>
    <mergeCell ref="BI13:BJ14"/>
    <mergeCell ref="AO13:AP14"/>
    <mergeCell ref="AQ13:AR14"/>
    <mergeCell ref="AC13:AD14"/>
    <mergeCell ref="AE13:AF14"/>
    <mergeCell ref="AS13:AT14"/>
    <mergeCell ref="D13:G13"/>
    <mergeCell ref="I13:J14"/>
    <mergeCell ref="K13:L14"/>
    <mergeCell ref="M13:N14"/>
    <mergeCell ref="O13:P14"/>
    <mergeCell ref="Q13:R14"/>
    <mergeCell ref="D11:G11"/>
    <mergeCell ref="D12:G12"/>
    <mergeCell ref="D10:G10"/>
    <mergeCell ref="K7:L7"/>
    <mergeCell ref="M7:N7"/>
    <mergeCell ref="AA7:AB7"/>
    <mergeCell ref="D8:G8"/>
    <mergeCell ref="BL10:BM10"/>
    <mergeCell ref="AK7:AL7"/>
    <mergeCell ref="AM7:AN7"/>
    <mergeCell ref="AO7:AP7"/>
    <mergeCell ref="Q7:R7"/>
    <mergeCell ref="BM7:BO7"/>
    <mergeCell ref="BO10:BO12"/>
    <mergeCell ref="U7:V7"/>
    <mergeCell ref="W7:X7"/>
    <mergeCell ref="BM8:BO8"/>
    <mergeCell ref="AE7:AF7"/>
    <mergeCell ref="AG7:AH7"/>
    <mergeCell ref="AI7:AJ7"/>
    <mergeCell ref="S7:T7"/>
    <mergeCell ref="AQ7:AR7"/>
    <mergeCell ref="D7:G7"/>
    <mergeCell ref="I7:J7"/>
    <mergeCell ref="O7:P7"/>
    <mergeCell ref="Y7:Z7"/>
    <mergeCell ref="AC7:AD7"/>
    <mergeCell ref="AQ4:AU4"/>
    <mergeCell ref="BE4:BF4"/>
    <mergeCell ref="BG4:BH4"/>
    <mergeCell ref="V4:X4"/>
    <mergeCell ref="AW9:AX9"/>
    <mergeCell ref="A1:G6"/>
    <mergeCell ref="BE3:BF3"/>
    <mergeCell ref="AS7:AT7"/>
    <mergeCell ref="AU7:AV7"/>
    <mergeCell ref="BE7:BF7"/>
    <mergeCell ref="AW7:AX7"/>
    <mergeCell ref="AY7:AZ7"/>
    <mergeCell ref="BA7:BB7"/>
    <mergeCell ref="BC7:BD7"/>
    <mergeCell ref="AW13:AX14"/>
    <mergeCell ref="AY13:AZ14"/>
    <mergeCell ref="BA13:BB14"/>
    <mergeCell ref="BC13:BD14"/>
    <mergeCell ref="AW8:AX8"/>
    <mergeCell ref="AY16:AZ16"/>
    <mergeCell ref="BA16:BB16"/>
    <mergeCell ref="AA25:AB25"/>
    <mergeCell ref="AW25:AX25"/>
    <mergeCell ref="AW10:AX10"/>
    <mergeCell ref="AW11:AX11"/>
    <mergeCell ref="AW12:AX12"/>
    <mergeCell ref="AW16:AX16"/>
    <mergeCell ref="AW17:AX17"/>
    <mergeCell ref="AW18:AX18"/>
    <mergeCell ref="BC16:BD16"/>
    <mergeCell ref="AA13:AB14"/>
    <mergeCell ref="AA22:AB23"/>
    <mergeCell ref="AW22:AX23"/>
    <mergeCell ref="AY22:AZ23"/>
    <mergeCell ref="BA22:BB23"/>
    <mergeCell ref="BC22:BD23"/>
    <mergeCell ref="AW19:AX19"/>
    <mergeCell ref="AW20:AX20"/>
    <mergeCell ref="AW21:AX21"/>
    <mergeCell ref="AW31:AX32"/>
    <mergeCell ref="AY25:AZ25"/>
    <mergeCell ref="BA25:BB25"/>
    <mergeCell ref="BC25:BD25"/>
    <mergeCell ref="AW26:AX26"/>
    <mergeCell ref="AW27:AX27"/>
    <mergeCell ref="AW28:AX28"/>
    <mergeCell ref="AW29:AX29"/>
    <mergeCell ref="AW30:AX30"/>
    <mergeCell ref="BA31:BB32"/>
  </mergeCells>
  <conditionalFormatting sqref="I22:J23 I31:J32 I40:J41 AY13 AW13 I13:AV14 BA13 BC13 BE13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"##RED_1_FIELD##"&amp;Tidtager!C8&amp;"##RED_1_FIELD##"</f>
        <v>##RED_1_FIELD## ##RED_1_FIELD##</v>
      </c>
      <c r="B1" t="str">
        <f>"##RED_1_FIELD##"&amp;Tidtager!D8&amp;"##RED_1_FIELD##"</f>
        <v>##RED_1_FIELD## ##RED_1_FIELD##</v>
      </c>
      <c r="C1" t="str">
        <f>"##RED_1_FIELD##"&amp;Tidtager!E8&amp;"##RED_1_FIELD##"</f>
        <v>##RED_1_FIELD####RED_1_FIELD##</v>
      </c>
      <c r="D1" t="str">
        <f>"##RED_1_FIELD##"&amp;Tidtager!F8&amp;"##RED_1_FIELD##"</f>
        <v>##RED_1_FIELD####RED_1_FIELD##</v>
      </c>
      <c r="E1" t="str">
        <f>"##RED_1_FIELD##"&amp;Tidtager!G8&amp;"##RED_1_FIELD##"</f>
        <v>##RED_1_FIELD####RED_1_FIELD##</v>
      </c>
      <c r="F1" t="str">
        <f>"##RED_1_FIELD##"&amp;Tidtager!H8&amp;"##RED_1_FIELD##"</f>
        <v>##RED_1_FIELD####RED_1_FIELD##</v>
      </c>
      <c r="G1" t="str">
        <f>"##RED_1_FIELD##"&amp;Tidtager!I8&amp;"##RED_1_FIELD##"</f>
        <v>##RED_1_FIELD####RED_1_FIELD##</v>
      </c>
      <c r="H1" t="str">
        <f>"##RED_1_FIELD##"&amp;Tidtager!J8&amp;"##RED_1_FIELD##"</f>
        <v>##RED_1_FIELD####RED_1_FIELD##</v>
      </c>
      <c r="I1" t="str">
        <f>"##RED_1_FIELD##"&amp;Tidtager!K8&amp;"##RED_1_FIELD##"</f>
        <v>##RED_1_FIELD####RED_1_FIELD##</v>
      </c>
      <c r="J1" t="str">
        <f>"##RED_1_FIELD##"&amp;Tidtager!L8&amp;"##RED_1_FIELD##"</f>
        <v>##RED_1_FIELD####RED_1_FIELD##</v>
      </c>
      <c r="K1" t="str">
        <f>"##RED_1_FIELD##"&amp;Tidtager!M8&amp;"##RED_1_FIELD##"</f>
        <v>##RED_1_FIELD####RED_1_FIELD##</v>
      </c>
      <c r="L1" t="str">
        <f>"##RED_1_FIELD##"&amp;Tidtager!N8&amp;"##RED_1_FIELD##"</f>
        <v>##RED_1_FIELD####RED_1_FIELD##</v>
      </c>
      <c r="M1" t="str">
        <f>"##RED_1_FIELD##"&amp;Tidtager!O8&amp;"##RED_1_FIELD##"</f>
        <v>##RED_1_FIELD####RED_1_FIELD##</v>
      </c>
      <c r="N1" t="str">
        <f>"##RED_1_FIELD##"&amp;Tidtager!P8&amp;"##RED_1_FIELD##"</f>
        <v>##RED_1_FIELD##2##RED_1_FIELD##</v>
      </c>
      <c r="O1" t="str">
        <f>"##RED_1_FIELD##"&amp;Tidtager!Q8&amp;"##RED_1_FIELD##"</f>
        <v>##RED_1_FIELD####RED_1_FIELD##</v>
      </c>
      <c r="P1" t="str">
        <f>"##RED_1_FIELD##"&amp;Tidtager!R8&amp;"##RED_1_FIELD##"</f>
        <v>##RED_1_FIELD####RED_1_FIELD##</v>
      </c>
      <c r="Q1" t="str">
        <f>"##RED_1_FIELD##"&amp;Tidtager!S8&amp;"##RED_1_FIELD##"</f>
        <v>##RED_1_FIELD####RED_1_FIELD##</v>
      </c>
      <c r="R1" t="str">
        <f>"##RED_1_FIELD##"&amp;Tidtager!T8&amp;"##RED_1_FIELD##"</f>
        <v>##RED_1_FIELD####RED_1_FIELD##</v>
      </c>
      <c r="S1" t="str">
        <f>"##RED_1_FIELD##"&amp;Tidtager!U8&amp;"##RED_1_FIELD##"</f>
        <v>##RED_1_FIELD####RED_1_FIELD##</v>
      </c>
      <c r="T1" t="str">
        <f>"##RED_1_FIELD##"&amp;Tidtager!V8&amp;"##RED_1_FIELD##"</f>
        <v>##RED_1_FIELD####RED_1_FIELD##</v>
      </c>
      <c r="U1" t="str">
        <f>"##RED_1_FIELD##"&amp;Tidtager!W8&amp;"##RED_1_FIELD##"</f>
        <v>##RED_1_FIELD####RED_1_FIELD##</v>
      </c>
      <c r="V1" t="str">
        <f>"##RED_1_FIELD##"&amp;Tidtager!X8&amp;"##RED_1_FIELD##"</f>
        <v>##RED_1_FIELD####RED_1_FIELD##</v>
      </c>
      <c r="W1" t="str">
        <f>"##RED_1_FIELD##"&amp;Tidtager!Y8&amp;"##RED_1_FIELD##"</f>
        <v>##RED_1_FIELD####RED_1_FIELD##</v>
      </c>
      <c r="X1" t="str">
        <f>"##RED_1_FIELD##"&amp;Tidtager!Z8&amp;"##RED_1_FIELD##"</f>
        <v>##RED_1_FIELD##3##RED_1_FIELD##</v>
      </c>
      <c r="Y1" t="str">
        <f>"##RED_1_FIELD##"&amp;Tidtager!AC8&amp;"##RED_1_FIELD##"</f>
        <v>##RED_1_FIELD####RED_1_FIELD##</v>
      </c>
      <c r="Z1" t="str">
        <f>"##RED_1_FIELD##"&amp;Tidtager!AD8&amp;"##RED_1_FIELD##"</f>
        <v>##RED_1_FIELD####RED_1_FIELD##</v>
      </c>
      <c r="AA1" t="str">
        <f>"##RED_1_FIELD##"&amp;Tidtager!AE8&amp;"##RED_1_FIELD##"</f>
        <v>##RED_1_FIELD####RED_1_FIELD##</v>
      </c>
      <c r="AB1" t="str">
        <f>"##RED_1_FIELD##"&amp;Tidtager!AF8&amp;"##RED_1_FIELD##"</f>
        <v>##RED_1_FIELD####RED_1_FIELD##</v>
      </c>
      <c r="AC1" t="str">
        <f>"##RED_1_FIELD##"&amp;Tidtager!AG8&amp;"##RED_1_FIELD##"</f>
        <v>##RED_1_FIELD####RED_1_FIELD##</v>
      </c>
      <c r="AD1" t="str">
        <f>"##RED_1_FIELD##"&amp;Tidtager!AH8&amp;"##RED_1_FIELD##"</f>
        <v>##RED_1_FIELD####RED_1_FIELD##</v>
      </c>
      <c r="AE1" t="str">
        <f>"##RED_1_FIELD##"&amp;Tidtager!AI8&amp;"##RED_1_FIELD##"</f>
        <v>##RED_1_FIELD####RED_1_FIELD##</v>
      </c>
      <c r="AF1" t="str">
        <f>"##RED_1_FIELD##"&amp;Tidtager!AJ8&amp;"##RED_1_FIELD##"</f>
        <v>##RED_1_FIELD##4##RED_1_FIELD##</v>
      </c>
      <c r="AG1" t="str">
        <f>"##RED_1_FIELD##"&amp;Tidtager!AK8&amp;"##RED_1_FIELD##"</f>
        <v>##RED_1_FIELD####RED_1_FIELD##</v>
      </c>
      <c r="AH1" t="str">
        <f>"##RED_1_FIELD##"&amp;Tidtager!AL8&amp;"##RED_1_FIELD##"</f>
        <v>##RED_1_FIELD####RED_1_FIELD##</v>
      </c>
      <c r="AI1" t="str">
        <f>"##RED_1_FIELD##"&amp;Tidtager!AM8&amp;"##RED_1_FIELD##"</f>
        <v>##RED_1_FIELD####RED_1_FIELD##</v>
      </c>
      <c r="AJ1" t="str">
        <f>"##RED_1_FIELD##"&amp;Tidtager!AN8&amp;"##RED_1_FIELD##"</f>
        <v>##RED_1_FIELD####RED_1_FIELD##</v>
      </c>
      <c r="AK1" t="str">
        <f>"##RED_1_FIELD##"&amp;Tidtager!AO8&amp;"##RED_1_FIELD##"</f>
        <v>##RED_1_FIELD####RED_1_FIELD##</v>
      </c>
      <c r="AL1" t="str">
        <f>"##RED_1_FIELD##"&amp;Tidtager!AP8&amp;"##RED_1_FIELD##"</f>
        <v>##RED_1_FIELD####RED_1_FIELD##</v>
      </c>
      <c r="AM1" t="str">
        <f>"##RED_1_FIELD##"&amp;Tidtager!AQ8&amp;"##RED_1_FIELD##"</f>
        <v>##RED_1_FIELD####RED_1_FIELD##</v>
      </c>
      <c r="AN1" t="str">
        <f>"##RED_1_FIELD##"&amp;Tidtager!AR8&amp;"##RED_1_FIELD##"</f>
        <v>##RED_1_FIELD####RED_1_FIELD##</v>
      </c>
      <c r="AO1" t="str">
        <f>"##RED_1_FIELD##"&amp;Tidtager!AS8&amp;"##RED_1_FIELD##"</f>
        <v>##RED_1_FIELD####RED_1_FIELD##</v>
      </c>
      <c r="AP1" t="str">
        <f>"##RED_1_FIELD##"&amp;Tidtager!AT8&amp;"##RED_1_FIELD##"</f>
        <v>##RED_1_FIELD##1##RED_1_FIELD##</v>
      </c>
      <c r="AQ1" t="str">
        <f>"##RED_1_FIELD##"&amp;Tidtager!AU8&amp;"##RED_1_FIELD##"</f>
        <v>##RED_1_FIELD####RED_1_FIELD##</v>
      </c>
      <c r="AR1" t="str">
        <f>"##RED_1_FIELD##"&amp;Tidtager!AV8&amp;"##RED_1_FIELD##"</f>
        <v>##RED_1_FIELD####RED_1_FIELD##</v>
      </c>
      <c r="AS1" t="str">
        <f>"##RED_1_FIELD##"&amp;Tidtager!BE8&amp;"##RED_1_FIELD##"</f>
        <v>##RED_1_FIELD####RED_1_FIELD##</v>
      </c>
      <c r="AT1" t="str">
        <f>"##RED_1_FIELD##"&amp;Tidtager!BF8&amp;"##RED_1_FIELD##"</f>
        <v>##RED_1_FIELD##1##RED_1_FIELD##</v>
      </c>
      <c r="AU1" t="str">
        <f>"##RED_1_FIELD##"&amp;Tidtager!BG8&amp;"##RED_1_FIELD##"</f>
        <v>##RED_1_FIELD##0##RED_1_FIELD##</v>
      </c>
      <c r="AV1" t="str">
        <f>"##RED_1_FIELD##"&amp;Tidtager!BH8&amp;"##RED_1_FIELD##"</f>
        <v>##RED_1_FIELD## ##RED_1_FIELD##</v>
      </c>
      <c r="AW1" t="str">
        <f>"##RED_1_FIELD##"&amp;Tidtager!BI8&amp;"##RED_1_FIELD##"</f>
        <v>##RED_1_FIELD####RED_1_FIELD##</v>
      </c>
      <c r="AX1" t="str">
        <f>"##RED_1_FIELD##"&amp;Tidtager!BJ8&amp;"##RED_1_FIELD##"</f>
        <v>##RED_1_FIELD####RED_1_FIELD##</v>
      </c>
      <c r="AY1" t="str">
        <f>"##RED_1_FIELD##"&amp;Tidtager!BK8&amp;"##RED_1_FIELD##"</f>
        <v>##RED_1_FIELD####RED_1_FIELD##</v>
      </c>
      <c r="AZ1" t="str">
        <f>"##RED_1_FIELD##"&amp;Tidtager!BL8&amp;"##RED_1_FIELD##"</f>
        <v>##RED_1_FIELD##Hold##RED_1_FIELD##</v>
      </c>
    </row>
    <row r="2" spans="1:52" ht="12.75">
      <c r="A2" t="str">
        <f>"##RED_2_FIELD##"&amp;Tidtager!C9&amp;"##RED_2_FIELD##"</f>
        <v>##RED_2_FIELD## ##RED_2_FIELD##</v>
      </c>
      <c r="B2" t="str">
        <f>"##RED_2_FIELD##"&amp;Tidtager!D9&amp;"##RED_2_FIELD##"</f>
        <v>##RED_2_FIELD## ##RED_2_FIELD##</v>
      </c>
      <c r="C2" t="str">
        <f>"##RED_2_FIELD##"&amp;Tidtager!E9&amp;"##RED_2_FIELD##"</f>
        <v>##RED_2_FIELD####RED_2_FIELD##</v>
      </c>
      <c r="D2" t="str">
        <f>"##RED_2_FIELD##"&amp;Tidtager!F9&amp;"##RED_2_FIELD##"</f>
        <v>##RED_2_FIELD####RED_2_FIELD##</v>
      </c>
      <c r="E2" t="str">
        <f>"##RED_2_FIELD##"&amp;Tidtager!G9&amp;"##RED_2_FIELD##"</f>
        <v>##RED_2_FIELD####RED_2_FIELD##</v>
      </c>
      <c r="F2" t="str">
        <f>"##RED_2_FIELD##"&amp;Tidtager!H9&amp;"##RED_2_FIELD##"</f>
        <v>##RED_2_FIELD####RED_2_FIELD##</v>
      </c>
      <c r="G2" t="str">
        <f>"##RED_2_FIELD##"&amp;Tidtager!I9&amp;"##RED_2_FIELD##"</f>
        <v>##RED_2_FIELD####RED_2_FIELD##</v>
      </c>
      <c r="H2" t="str">
        <f>"##RED_2_FIELD##"&amp;Tidtager!J9&amp;"##RED_2_FIELD##"</f>
        <v>##RED_2_FIELD####RED_2_FIELD##</v>
      </c>
      <c r="I2" t="str">
        <f>"##RED_2_FIELD##"&amp;Tidtager!K9&amp;"##RED_2_FIELD##"</f>
        <v>##RED_2_FIELD####RED_2_FIELD##</v>
      </c>
      <c r="J2" t="str">
        <f>"##RED_2_FIELD##"&amp;Tidtager!L9&amp;"##RED_2_FIELD##"</f>
        <v>##RED_2_FIELD####RED_2_FIELD##</v>
      </c>
      <c r="K2" t="str">
        <f>"##RED_2_FIELD##"&amp;Tidtager!M9&amp;"##RED_2_FIELD##"</f>
        <v>##RED_2_FIELD####RED_2_FIELD##</v>
      </c>
      <c r="L2" t="str">
        <f>"##RED_2_FIELD##"&amp;Tidtager!N9&amp;"##RED_2_FIELD##"</f>
        <v>##RED_2_FIELD##1##RED_2_FIELD##</v>
      </c>
      <c r="M2" t="str">
        <f>"##RED_2_FIELD##"&amp;Tidtager!O9&amp;"##RED_2_FIELD##"</f>
        <v>##RED_2_FIELD####RED_2_FIELD##</v>
      </c>
      <c r="N2" t="str">
        <f>"##RED_2_FIELD##"&amp;Tidtager!P9&amp;"##RED_2_FIELD##"</f>
        <v>##RED_2_FIELD####RED_2_FIELD##</v>
      </c>
      <c r="O2" t="str">
        <f>"##RED_2_FIELD##"&amp;Tidtager!Q9&amp;"##RED_2_FIELD##"</f>
        <v>##RED_2_FIELD####RED_2_FIELD##</v>
      </c>
      <c r="P2" t="str">
        <f>"##RED_2_FIELD##"&amp;Tidtager!R9&amp;"##RED_2_FIELD##"</f>
        <v>##RED_2_FIELD####RED_2_FIELD##</v>
      </c>
      <c r="Q2" t="str">
        <f>"##RED_2_FIELD##"&amp;Tidtager!S9&amp;"##RED_2_FIELD##"</f>
        <v>##RED_2_FIELD####RED_2_FIELD##</v>
      </c>
      <c r="R2" t="str">
        <f>"##RED_2_FIELD##"&amp;Tidtager!T9&amp;"##RED_2_FIELD##"</f>
        <v>##RED_2_FIELD####RED_2_FIELD##</v>
      </c>
      <c r="S2" t="str">
        <f>"##RED_2_FIELD##"&amp;Tidtager!U9&amp;"##RED_2_FIELD##"</f>
        <v>##RED_2_FIELD####RED_2_FIELD##</v>
      </c>
      <c r="T2" t="str">
        <f>"##RED_2_FIELD##"&amp;Tidtager!V9&amp;"##RED_2_FIELD##"</f>
        <v>##RED_2_FIELD####RED_2_FIELD##</v>
      </c>
      <c r="U2" t="str">
        <f>"##RED_2_FIELD##"&amp;Tidtager!W9&amp;"##RED_2_FIELD##"</f>
        <v>##RED_2_FIELD####RED_2_FIELD##</v>
      </c>
      <c r="V2" t="str">
        <f>"##RED_2_FIELD##"&amp;Tidtager!X9&amp;"##RED_2_FIELD##"</f>
        <v>##RED_2_FIELD##4##RED_2_FIELD##</v>
      </c>
      <c r="W2" t="str">
        <f>"##RED_2_FIELD##"&amp;Tidtager!Y9&amp;"##RED_2_FIELD##"</f>
        <v>##RED_2_FIELD####RED_2_FIELD##</v>
      </c>
      <c r="X2" t="str">
        <f>"##RED_2_FIELD##"&amp;Tidtager!Z9&amp;"##RED_2_FIELD##"</f>
        <v>##RED_2_FIELD####RED_2_FIELD##</v>
      </c>
      <c r="Y2" t="str">
        <f>"##RED_2_FIELD##"&amp;Tidtager!AC9&amp;"##RED_2_FIELD##"</f>
        <v>##RED_2_FIELD####RED_2_FIELD##</v>
      </c>
      <c r="Z2" t="str">
        <f>"##RED_2_FIELD##"&amp;Tidtager!AD9&amp;"##RED_2_FIELD##"</f>
        <v>##RED_2_FIELD####RED_2_FIELD##</v>
      </c>
      <c r="AA2" t="str">
        <f>"##RED_2_FIELD##"&amp;Tidtager!AE9&amp;"##RED_2_FIELD##"</f>
        <v>##RED_2_FIELD####RED_2_FIELD##</v>
      </c>
      <c r="AB2" t="str">
        <f>"##RED_2_FIELD##"&amp;Tidtager!AF9&amp;"##RED_2_FIELD##"</f>
        <v>##RED_2_FIELD####RED_2_FIELD##</v>
      </c>
      <c r="AC2" t="str">
        <f>"##RED_2_FIELD##"&amp;Tidtager!AG9&amp;"##RED_2_FIELD##"</f>
        <v>##RED_2_FIELD####RED_2_FIELD##</v>
      </c>
      <c r="AD2" t="str">
        <f>"##RED_2_FIELD##"&amp;Tidtager!AH9&amp;"##RED_2_FIELD##"</f>
        <v>##RED_2_FIELD##3##RED_2_FIELD##</v>
      </c>
      <c r="AE2" t="str">
        <f>"##RED_2_FIELD##"&amp;Tidtager!AI9&amp;"##RED_2_FIELD##"</f>
        <v>##RED_2_FIELD####RED_2_FIELD##</v>
      </c>
      <c r="AF2" t="str">
        <f>"##RED_2_FIELD##"&amp;Tidtager!AJ9&amp;"##RED_2_FIELD##"</f>
        <v>##RED_2_FIELD####RED_2_FIELD##</v>
      </c>
      <c r="AG2" t="str">
        <f>"##RED_2_FIELD##"&amp;Tidtager!AK9&amp;"##RED_2_FIELD##"</f>
        <v>##RED_2_FIELD####RED_2_FIELD##</v>
      </c>
      <c r="AH2" t="str">
        <f>"##RED_2_FIELD##"&amp;Tidtager!AL9&amp;"##RED_2_FIELD##"</f>
        <v>##RED_2_FIELD####RED_2_FIELD##</v>
      </c>
      <c r="AI2" t="str">
        <f>"##RED_2_FIELD##"&amp;Tidtager!AM9&amp;"##RED_2_FIELD##"</f>
        <v>##RED_2_FIELD####RED_2_FIELD##</v>
      </c>
      <c r="AJ2" t="str">
        <f>"##RED_2_FIELD##"&amp;Tidtager!AN9&amp;"##RED_2_FIELD##"</f>
        <v>##RED_2_FIELD####RED_2_FIELD##</v>
      </c>
      <c r="AK2" t="str">
        <f>"##RED_2_FIELD##"&amp;Tidtager!AO9&amp;"##RED_2_FIELD##"</f>
        <v>##RED_2_FIELD####RED_2_FIELD##</v>
      </c>
      <c r="AL2" t="str">
        <f>"##RED_2_FIELD##"&amp;Tidtager!AP9&amp;"##RED_2_FIELD##"</f>
        <v>##RED_2_FIELD####RED_2_FIELD##</v>
      </c>
      <c r="AM2" t="str">
        <f>"##RED_2_FIELD##"&amp;Tidtager!AQ9&amp;"##RED_2_FIELD##"</f>
        <v>##RED_2_FIELD####RED_2_FIELD##</v>
      </c>
      <c r="AN2" t="str">
        <f>"##RED_2_FIELD##"&amp;Tidtager!AR9&amp;"##RED_2_FIELD##"</f>
        <v>##RED_2_FIELD##2##RED_2_FIELD##</v>
      </c>
      <c r="AO2" t="str">
        <f>"##RED_2_FIELD##"&amp;Tidtager!AS9&amp;"##RED_2_FIELD##"</f>
        <v>##RED_2_FIELD####RED_2_FIELD##</v>
      </c>
      <c r="AP2" t="str">
        <f>"##RED_2_FIELD##"&amp;Tidtager!AT9&amp;"##RED_2_FIELD##"</f>
        <v>##RED_2_FIELD####RED_2_FIELD##</v>
      </c>
      <c r="AQ2" t="str">
        <f>"##RED_2_FIELD##"&amp;Tidtager!AU9&amp;"##RED_2_FIELD##"</f>
        <v>##RED_2_FIELD####RED_2_FIELD##</v>
      </c>
      <c r="AR2" t="str">
        <f>"##RED_2_FIELD##"&amp;Tidtager!AV9&amp;"##RED_2_FIELD##"</f>
        <v>##RED_2_FIELD####RED_2_FIELD##</v>
      </c>
      <c r="AS2" t="str">
        <f>"##RED_2_FIELD##"&amp;Tidtager!BE9&amp;"##RED_2_FIELD##"</f>
        <v>##RED_2_FIELD####RED_2_FIELD##</v>
      </c>
      <c r="AT2" t="str">
        <f>"##RED_2_FIELD##"&amp;Tidtager!BF9&amp;"##RED_2_FIELD##"</f>
        <v>##RED_2_FIELD##1##RED_2_FIELD##</v>
      </c>
      <c r="AU2" t="str">
        <f>"##RED_2_FIELD##"&amp;Tidtager!BG9&amp;"##RED_2_FIELD##"</f>
        <v>##RED_2_FIELD##0##RED_2_FIELD##</v>
      </c>
      <c r="AV2" t="str">
        <f>"##RED_2_FIELD##"&amp;Tidtager!BH9&amp;"##RED_2_FIELD##"</f>
        <v>##RED_2_FIELD## ##RED_2_FIELD##</v>
      </c>
      <c r="AW2" t="str">
        <f>"##RED_2_FIELD##"&amp;Tidtager!BI9&amp;"##RED_2_FIELD##"</f>
        <v>##RED_2_FIELD####RED_2_FIELD##</v>
      </c>
      <c r="AX2" t="str">
        <f>"##RED_2_FIELD##"&amp;Tidtager!BJ9&amp;"##RED_2_FIELD##"</f>
        <v>##RED_2_FIELD####RED_2_FIELD##</v>
      </c>
      <c r="AY2" t="str">
        <f>"##RED_2_FIELD##"&amp;Tidtager!BK9&amp;"##RED_2_FIELD##"</f>
        <v>##RED_2_FIELD####RED_2_FIELD##</v>
      </c>
      <c r="AZ2" t="str">
        <f>"##RED_2_FIELD##"&amp;Tidtager!BL9&amp;"##RED_2_FIELD##"</f>
        <v>##RED_2_FIELD####RED_2_FIELD##</v>
      </c>
    </row>
    <row r="3" spans="1:52" ht="12.75">
      <c r="A3" t="str">
        <f>"##RED_3_FIELD##"&amp;Tidtager!C10&amp;"##RED_3_FIELD##"</f>
        <v>##RED_3_FIELD## ##RED_3_FIELD##</v>
      </c>
      <c r="B3" t="str">
        <f>"##RED_3_FIELD##"&amp;Tidtager!D10&amp;"##RED_3_FIELD##"</f>
        <v>##RED_3_FIELD## ##RED_3_FIELD##</v>
      </c>
      <c r="C3" t="str">
        <f>"##RED_3_FIELD##"&amp;Tidtager!E10&amp;"##RED_3_FIELD##"</f>
        <v>##RED_3_FIELD####RED_3_FIELD##</v>
      </c>
      <c r="D3" t="str">
        <f>"##RED_3_FIELD##"&amp;Tidtager!F10&amp;"##RED_3_FIELD##"</f>
        <v>##RED_3_FIELD####RED_3_FIELD##</v>
      </c>
      <c r="E3" t="str">
        <f>"##RED_3_FIELD##"&amp;Tidtager!G10&amp;"##RED_3_FIELD##"</f>
        <v>##RED_3_FIELD####RED_3_FIELD##</v>
      </c>
      <c r="F3" t="str">
        <f>"##RED_3_FIELD##"&amp;Tidtager!H10&amp;"##RED_3_FIELD##"</f>
        <v>##RED_3_FIELD####RED_3_FIELD##</v>
      </c>
      <c r="G3" t="str">
        <f>"##RED_3_FIELD##"&amp;Tidtager!I10&amp;"##RED_3_FIELD##"</f>
        <v>##RED_3_FIELD####RED_3_FIELD##</v>
      </c>
      <c r="H3" t="str">
        <f>"##RED_3_FIELD##"&amp;Tidtager!J10&amp;"##RED_3_FIELD##"</f>
        <v>##RED_3_FIELD####RED_3_FIELD##</v>
      </c>
      <c r="I3" t="str">
        <f>"##RED_3_FIELD##"&amp;Tidtager!K10&amp;"##RED_3_FIELD##"</f>
        <v>##RED_3_FIELD####RED_3_FIELD##</v>
      </c>
      <c r="J3" t="str">
        <f>"##RED_3_FIELD##"&amp;Tidtager!L10&amp;"##RED_3_FIELD##"</f>
        <v>##RED_3_FIELD##2##RED_3_FIELD##</v>
      </c>
      <c r="K3" t="str">
        <f>"##RED_3_FIELD##"&amp;Tidtager!M10&amp;"##RED_3_FIELD##"</f>
        <v>##RED_3_FIELD####RED_3_FIELD##</v>
      </c>
      <c r="L3" t="str">
        <f>"##RED_3_FIELD##"&amp;Tidtager!N10&amp;"##RED_3_FIELD##"</f>
        <v>##RED_3_FIELD####RED_3_FIELD##</v>
      </c>
      <c r="M3" t="str">
        <f>"##RED_3_FIELD##"&amp;Tidtager!O10&amp;"##RED_3_FIELD##"</f>
        <v>##RED_3_FIELD####RED_3_FIELD##</v>
      </c>
      <c r="N3" t="str">
        <f>"##RED_3_FIELD##"&amp;Tidtager!P10&amp;"##RED_3_FIELD##"</f>
        <v>##RED_3_FIELD####RED_3_FIELD##</v>
      </c>
      <c r="O3" t="str">
        <f>"##RED_3_FIELD##"&amp;Tidtager!Q10&amp;"##RED_3_FIELD##"</f>
        <v>##RED_3_FIELD####RED_3_FIELD##</v>
      </c>
      <c r="P3" t="str">
        <f>"##RED_3_FIELD##"&amp;Tidtager!R10&amp;"##RED_3_FIELD##"</f>
        <v>##RED_3_FIELD####RED_3_FIELD##</v>
      </c>
      <c r="Q3" t="str">
        <f>"##RED_3_FIELD##"&amp;Tidtager!S10&amp;"##RED_3_FIELD##"</f>
        <v>##RED_3_FIELD####RED_3_FIELD##</v>
      </c>
      <c r="R3" t="str">
        <f>"##RED_3_FIELD##"&amp;Tidtager!T10&amp;"##RED_3_FIELD##"</f>
        <v>##RED_3_FIELD####RED_3_FIELD##</v>
      </c>
      <c r="S3" t="str">
        <f>"##RED_3_FIELD##"&amp;Tidtager!U10&amp;"##RED_3_FIELD##"</f>
        <v>##RED_3_FIELD####RED_3_FIELD##</v>
      </c>
      <c r="T3" t="str">
        <f>"##RED_3_FIELD##"&amp;Tidtager!V10&amp;"##RED_3_FIELD##"</f>
        <v>##RED_3_FIELD##1##RED_3_FIELD##</v>
      </c>
      <c r="U3" t="str">
        <f>"##RED_3_FIELD##"&amp;Tidtager!W10&amp;"##RED_3_FIELD##"</f>
        <v>##RED_3_FIELD####RED_3_FIELD##</v>
      </c>
      <c r="V3" t="str">
        <f>"##RED_3_FIELD##"&amp;Tidtager!X10&amp;"##RED_3_FIELD##"</f>
        <v>##RED_3_FIELD####RED_3_FIELD##</v>
      </c>
      <c r="W3" t="str">
        <f>"##RED_3_FIELD##"&amp;Tidtager!Y10&amp;"##RED_3_FIELD##"</f>
        <v>##RED_3_FIELD####RED_3_FIELD##</v>
      </c>
      <c r="X3" t="str">
        <f>"##RED_3_FIELD##"&amp;Tidtager!Z10&amp;"##RED_3_FIELD##"</f>
        <v>##RED_3_FIELD####RED_3_FIELD##</v>
      </c>
      <c r="Y3" t="str">
        <f>"##RED_3_FIELD##"&amp;Tidtager!AC10&amp;"##RED_3_FIELD##"</f>
        <v>##RED_3_FIELD####RED_3_FIELD##</v>
      </c>
      <c r="Z3" t="str">
        <f>"##RED_3_FIELD##"&amp;Tidtager!AD10&amp;"##RED_3_FIELD##"</f>
        <v>##RED_3_FIELD####RED_3_FIELD##</v>
      </c>
      <c r="AA3" t="str">
        <f>"##RED_3_FIELD##"&amp;Tidtager!AE10&amp;"##RED_3_FIELD##"</f>
        <v>##RED_3_FIELD####RED_3_FIELD##</v>
      </c>
      <c r="AB3" t="str">
        <f>"##RED_3_FIELD##"&amp;Tidtager!AF10&amp;"##RED_3_FIELD##"</f>
        <v>##RED_3_FIELD##4##RED_3_FIELD##</v>
      </c>
      <c r="AC3" t="str">
        <f>"##RED_3_FIELD##"&amp;Tidtager!AG10&amp;"##RED_3_FIELD##"</f>
        <v>##RED_3_FIELD####RED_3_FIELD##</v>
      </c>
      <c r="AD3" t="str">
        <f>"##RED_3_FIELD##"&amp;Tidtager!AH10&amp;"##RED_3_FIELD##"</f>
        <v>##RED_3_FIELD####RED_3_FIELD##</v>
      </c>
      <c r="AE3" t="str">
        <f>"##RED_3_FIELD##"&amp;Tidtager!AI10&amp;"##RED_3_FIELD##"</f>
        <v>##RED_3_FIELD####RED_3_FIELD##</v>
      </c>
      <c r="AF3" t="str">
        <f>"##RED_3_FIELD##"&amp;Tidtager!AJ10&amp;"##RED_3_FIELD##"</f>
        <v>##RED_3_FIELD####RED_3_FIELD##</v>
      </c>
      <c r="AG3" t="str">
        <f>"##RED_3_FIELD##"&amp;Tidtager!AK10&amp;"##RED_3_FIELD##"</f>
        <v>##RED_3_FIELD####RED_3_FIELD##</v>
      </c>
      <c r="AH3" t="str">
        <f>"##RED_3_FIELD##"&amp;Tidtager!AL10&amp;"##RED_3_FIELD##"</f>
        <v>##RED_3_FIELD####RED_3_FIELD##</v>
      </c>
      <c r="AI3" t="str">
        <f>"##RED_3_FIELD##"&amp;Tidtager!AM10&amp;"##RED_3_FIELD##"</f>
        <v>##RED_3_FIELD####RED_3_FIELD##</v>
      </c>
      <c r="AJ3" t="str">
        <f>"##RED_3_FIELD##"&amp;Tidtager!AN10&amp;"##RED_3_FIELD##"</f>
        <v>##RED_3_FIELD##3##RED_3_FIELD##</v>
      </c>
      <c r="AK3" t="str">
        <f>"##RED_3_FIELD##"&amp;Tidtager!AO10&amp;"##RED_3_FIELD##"</f>
        <v>##RED_3_FIELD####RED_3_FIELD##</v>
      </c>
      <c r="AL3" t="str">
        <f>"##RED_3_FIELD##"&amp;Tidtager!AP10&amp;"##RED_3_FIELD##"</f>
        <v>##RED_3_FIELD####RED_3_FIELD##</v>
      </c>
      <c r="AM3" t="str">
        <f>"##RED_3_FIELD##"&amp;Tidtager!AQ10&amp;"##RED_3_FIELD##"</f>
        <v>##RED_3_FIELD####RED_3_FIELD##</v>
      </c>
      <c r="AN3" t="str">
        <f>"##RED_3_FIELD##"&amp;Tidtager!AR10&amp;"##RED_3_FIELD##"</f>
        <v>##RED_3_FIELD####RED_3_FIELD##</v>
      </c>
      <c r="AO3" t="str">
        <f>"##RED_3_FIELD##"&amp;Tidtager!AS10&amp;"##RED_3_FIELD##"</f>
        <v>##RED_3_FIELD####RED_3_FIELD##</v>
      </c>
      <c r="AP3" t="str">
        <f>"##RED_3_FIELD##"&amp;Tidtager!AT10&amp;"##RED_3_FIELD##"</f>
        <v>##RED_3_FIELD####RED_3_FIELD##</v>
      </c>
      <c r="AQ3" t="str">
        <f>"##RED_3_FIELD##"&amp;Tidtager!AU10&amp;"##RED_3_FIELD##"</f>
        <v>##RED_3_FIELD####RED_3_FIELD##</v>
      </c>
      <c r="AR3" t="str">
        <f>"##RED_3_FIELD##"&amp;Tidtager!AV10&amp;"##RED_3_FIELD##"</f>
        <v>##RED_3_FIELD####RED_3_FIELD##</v>
      </c>
      <c r="AS3" t="str">
        <f>"##RED_3_FIELD##"&amp;Tidtager!BE10&amp;"##RED_3_FIELD##"</f>
        <v>##RED_3_FIELD####RED_3_FIELD##</v>
      </c>
      <c r="AT3" t="str">
        <f>"##RED_3_FIELD##"&amp;Tidtager!BF10&amp;"##RED_3_FIELD##"</f>
        <v>##RED_3_FIELD##1##RED_3_FIELD##</v>
      </c>
      <c r="AU3" t="str">
        <f>"##RED_3_FIELD##"&amp;Tidtager!BG10&amp;"##RED_3_FIELD##"</f>
        <v>##RED_3_FIELD##0##RED_3_FIELD##</v>
      </c>
      <c r="AV3" t="str">
        <f>"##RED_3_FIELD##"&amp;Tidtager!BH10&amp;"##RED_3_FIELD##"</f>
        <v>##RED_3_FIELD## ##RED_3_FIELD##</v>
      </c>
      <c r="AW3" t="str">
        <f>"##RED_3_FIELD##"&amp;Tidtager!BI10&amp;"##RED_3_FIELD##"</f>
        <v>##RED_3_FIELD####RED_3_FIELD##</v>
      </c>
      <c r="AX3" t="str">
        <f>"##RED_3_FIELD##"&amp;Tidtager!BJ10&amp;"##RED_3_FIELD##"</f>
        <v>##RED_3_FIELD####RED_3_FIELD##</v>
      </c>
      <c r="AY3" t="str">
        <f>"##RED_3_FIELD##"&amp;Tidtager!BK10&amp;"##RED_3_FIELD##"</f>
        <v>##RED_3_FIELD####RED_3_FIELD##</v>
      </c>
      <c r="AZ3" t="str">
        <f>"##RED_3_FIELD##"&amp;Tidtager!BL10&amp;"##RED_3_FIELD##"</f>
        <v>##RED_3_FIELD##Placering##RED_3_FIELD##</v>
      </c>
    </row>
    <row r="4" spans="1:52" ht="12.75">
      <c r="A4" t="str">
        <f>"##RED_4_FIELD##"&amp;Tidtager!C11&amp;"##RED_4_FIELD##"</f>
        <v>##RED_4_FIELD## ##RED_4_FIELD##</v>
      </c>
      <c r="B4" t="str">
        <f>"##RED_4_FIELD##"&amp;Tidtager!D11&amp;"##RED_4_FIELD##"</f>
        <v>##RED_4_FIELD## ##RED_4_FIELD##</v>
      </c>
      <c r="C4" t="str">
        <f>"##RED_4_FIELD##"&amp;Tidtager!E11&amp;"##RED_4_FIELD##"</f>
        <v>##RED_4_FIELD####RED_4_FIELD##</v>
      </c>
      <c r="D4" t="str">
        <f>"##RED_4_FIELD##"&amp;Tidtager!F11&amp;"##RED_4_FIELD##"</f>
        <v>##RED_4_FIELD####RED_4_FIELD##</v>
      </c>
      <c r="E4" t="str">
        <f>"##RED_4_FIELD##"&amp;Tidtager!G11&amp;"##RED_4_FIELD##"</f>
        <v>##RED_4_FIELD####RED_4_FIELD##</v>
      </c>
      <c r="F4" t="str">
        <f>"##RED_4_FIELD##"&amp;Tidtager!H11&amp;"##RED_4_FIELD##"</f>
        <v>##RED_4_FIELD####RED_4_FIELD##</v>
      </c>
      <c r="G4" t="str">
        <f>"##RED_4_FIELD##"&amp;Tidtager!I11&amp;"##RED_4_FIELD##"</f>
        <v>##RED_4_FIELD####RED_4_FIELD##</v>
      </c>
      <c r="H4" t="str">
        <f>"##RED_4_FIELD##"&amp;Tidtager!J11&amp;"##RED_4_FIELD##"</f>
        <v>##RED_4_FIELD##3##RED_4_FIELD##</v>
      </c>
      <c r="I4" t="str">
        <f>"##RED_4_FIELD##"&amp;Tidtager!K11&amp;"##RED_4_FIELD##"</f>
        <v>##RED_4_FIELD####RED_4_FIELD##</v>
      </c>
      <c r="J4" t="str">
        <f>"##RED_4_FIELD##"&amp;Tidtager!L11&amp;"##RED_4_FIELD##"</f>
        <v>##RED_4_FIELD####RED_4_FIELD##</v>
      </c>
      <c r="K4" t="str">
        <f>"##RED_4_FIELD##"&amp;Tidtager!M11&amp;"##RED_4_FIELD##"</f>
        <v>##RED_4_FIELD####RED_4_FIELD##</v>
      </c>
      <c r="L4" t="str">
        <f>"##RED_4_FIELD##"&amp;Tidtager!N11&amp;"##RED_4_FIELD##"</f>
        <v>##RED_4_FIELD####RED_4_FIELD##</v>
      </c>
      <c r="M4" t="str">
        <f>"##RED_4_FIELD##"&amp;Tidtager!O11&amp;"##RED_4_FIELD##"</f>
        <v>##RED_4_FIELD####RED_4_FIELD##</v>
      </c>
      <c r="N4" t="str">
        <f>"##RED_4_FIELD##"&amp;Tidtager!P11&amp;"##RED_4_FIELD##"</f>
        <v>##RED_4_FIELD####RED_4_FIELD##</v>
      </c>
      <c r="O4" t="str">
        <f>"##RED_4_FIELD##"&amp;Tidtager!Q11&amp;"##RED_4_FIELD##"</f>
        <v>##RED_4_FIELD####RED_4_FIELD##</v>
      </c>
      <c r="P4" t="str">
        <f>"##RED_4_FIELD##"&amp;Tidtager!R11&amp;"##RED_4_FIELD##"</f>
        <v>##RED_4_FIELD####RED_4_FIELD##</v>
      </c>
      <c r="Q4" t="str">
        <f>"##RED_4_FIELD##"&amp;Tidtager!S11&amp;"##RED_4_FIELD##"</f>
        <v>##RED_4_FIELD####RED_4_FIELD##</v>
      </c>
      <c r="R4" t="str">
        <f>"##RED_4_FIELD##"&amp;Tidtager!T11&amp;"##RED_4_FIELD##"</f>
        <v>##RED_4_FIELD##4##RED_4_FIELD##</v>
      </c>
      <c r="S4" t="str">
        <f>"##RED_4_FIELD##"&amp;Tidtager!U11&amp;"##RED_4_FIELD##"</f>
        <v>##RED_4_FIELD####RED_4_FIELD##</v>
      </c>
      <c r="T4" t="str">
        <f>"##RED_4_FIELD##"&amp;Tidtager!V11&amp;"##RED_4_FIELD##"</f>
        <v>##RED_4_FIELD####RED_4_FIELD##</v>
      </c>
      <c r="U4" t="str">
        <f>"##RED_4_FIELD##"&amp;Tidtager!W11&amp;"##RED_4_FIELD##"</f>
        <v>##RED_4_FIELD####RED_4_FIELD##</v>
      </c>
      <c r="V4" t="str">
        <f>"##RED_4_FIELD##"&amp;Tidtager!X11&amp;"##RED_4_FIELD##"</f>
        <v>##RED_4_FIELD####RED_4_FIELD##</v>
      </c>
      <c r="W4" t="str">
        <f>"##RED_4_FIELD##"&amp;Tidtager!Y11&amp;"##RED_4_FIELD##"</f>
        <v>##RED_4_FIELD####RED_4_FIELD##</v>
      </c>
      <c r="X4" t="str">
        <f>"##RED_4_FIELD##"&amp;Tidtager!Z11&amp;"##RED_4_FIELD##"</f>
        <v>##RED_4_FIELD####RED_4_FIELD##</v>
      </c>
      <c r="Y4" t="str">
        <f>"##RED_4_FIELD##"&amp;Tidtager!AC11&amp;"##RED_4_FIELD##"</f>
        <v>##RED_4_FIELD####RED_4_FIELD##</v>
      </c>
      <c r="Z4" t="str">
        <f>"##RED_4_FIELD##"&amp;Tidtager!AD11&amp;"##RED_4_FIELD##"</f>
        <v>##RED_4_FIELD##2##RED_4_FIELD##</v>
      </c>
      <c r="AA4" t="str">
        <f>"##RED_4_FIELD##"&amp;Tidtager!AE11&amp;"##RED_4_FIELD##"</f>
        <v>##RED_4_FIELD####RED_4_FIELD##</v>
      </c>
      <c r="AB4" t="str">
        <f>"##RED_4_FIELD##"&amp;Tidtager!AF11&amp;"##RED_4_FIELD##"</f>
        <v>##RED_4_FIELD####RED_4_FIELD##</v>
      </c>
      <c r="AC4" t="str">
        <f>"##RED_4_FIELD##"&amp;Tidtager!AG11&amp;"##RED_4_FIELD##"</f>
        <v>##RED_4_FIELD####RED_4_FIELD##</v>
      </c>
      <c r="AD4" t="str">
        <f>"##RED_4_FIELD##"&amp;Tidtager!AH11&amp;"##RED_4_FIELD##"</f>
        <v>##RED_4_FIELD####RED_4_FIELD##</v>
      </c>
      <c r="AE4" t="str">
        <f>"##RED_4_FIELD##"&amp;Tidtager!AI11&amp;"##RED_4_FIELD##"</f>
        <v>##RED_4_FIELD####RED_4_FIELD##</v>
      </c>
      <c r="AF4" t="str">
        <f>"##RED_4_FIELD##"&amp;Tidtager!AJ11&amp;"##RED_4_FIELD##"</f>
        <v>##RED_4_FIELD####RED_4_FIELD##</v>
      </c>
      <c r="AG4" t="str">
        <f>"##RED_4_FIELD##"&amp;Tidtager!AK11&amp;"##RED_4_FIELD##"</f>
        <v>##RED_4_FIELD####RED_4_FIELD##</v>
      </c>
      <c r="AH4" t="str">
        <f>"##RED_4_FIELD##"&amp;Tidtager!AL11&amp;"##RED_4_FIELD##"</f>
        <v>##RED_4_FIELD####RED_4_FIELD##</v>
      </c>
      <c r="AI4" t="str">
        <f>"##RED_4_FIELD##"&amp;Tidtager!AM11&amp;"##RED_4_FIELD##"</f>
        <v>##RED_4_FIELD####RED_4_FIELD##</v>
      </c>
      <c r="AJ4" t="str">
        <f>"##RED_4_FIELD##"&amp;Tidtager!AN11&amp;"##RED_4_FIELD##"</f>
        <v>##RED_4_FIELD####RED_4_FIELD##</v>
      </c>
      <c r="AK4" t="str">
        <f>"##RED_4_FIELD##"&amp;Tidtager!AO11&amp;"##RED_4_FIELD##"</f>
        <v>##RED_4_FIELD####RED_4_FIELD##</v>
      </c>
      <c r="AL4" t="str">
        <f>"##RED_4_FIELD##"&amp;Tidtager!AP11&amp;"##RED_4_FIELD##"</f>
        <v>##RED_4_FIELD##1##RED_4_FIELD##</v>
      </c>
      <c r="AM4" t="str">
        <f>"##RED_4_FIELD##"&amp;Tidtager!AQ11&amp;"##RED_4_FIELD##"</f>
        <v>##RED_4_FIELD####RED_4_FIELD##</v>
      </c>
      <c r="AN4" t="str">
        <f>"##RED_4_FIELD##"&amp;Tidtager!AR11&amp;"##RED_4_FIELD##"</f>
        <v>##RED_4_FIELD####RED_4_FIELD##</v>
      </c>
      <c r="AO4" t="str">
        <f>"##RED_4_FIELD##"&amp;Tidtager!AS11&amp;"##RED_4_FIELD##"</f>
        <v>##RED_4_FIELD####RED_4_FIELD##</v>
      </c>
      <c r="AP4" t="str">
        <f>"##RED_4_FIELD##"&amp;Tidtager!AT11&amp;"##RED_4_FIELD##"</f>
        <v>##RED_4_FIELD####RED_4_FIELD##</v>
      </c>
      <c r="AQ4" t="str">
        <f>"##RED_4_FIELD##"&amp;Tidtager!AU11&amp;"##RED_4_FIELD##"</f>
        <v>##RED_4_FIELD####RED_4_FIELD##</v>
      </c>
      <c r="AR4" t="str">
        <f>"##RED_4_FIELD##"&amp;Tidtager!AV11&amp;"##RED_4_FIELD##"</f>
        <v>##RED_4_FIELD####RED_4_FIELD##</v>
      </c>
      <c r="AS4" t="str">
        <f>"##RED_4_FIELD##"&amp;Tidtager!BE11&amp;"##RED_4_FIELD##"</f>
        <v>##RED_4_FIELD####RED_4_FIELD##</v>
      </c>
      <c r="AT4" t="str">
        <f>"##RED_4_FIELD##"&amp;Tidtager!BF11&amp;"##RED_4_FIELD##"</f>
        <v>##RED_4_FIELD##1##RED_4_FIELD##</v>
      </c>
      <c r="AU4" t="str">
        <f>"##RED_4_FIELD##"&amp;Tidtager!BG11&amp;"##RED_4_FIELD##"</f>
        <v>##RED_4_FIELD##0##RED_4_FIELD##</v>
      </c>
      <c r="AV4" t="str">
        <f>"##RED_4_FIELD##"&amp;Tidtager!BH11&amp;"##RED_4_FIELD##"</f>
        <v>##RED_4_FIELD## ##RED_4_FIELD##</v>
      </c>
      <c r="AW4" t="str">
        <f>"##RED_4_FIELD##"&amp;Tidtager!BI11&amp;"##RED_4_FIELD##"</f>
        <v>##RED_4_FIELD####RED_4_FIELD##</v>
      </c>
      <c r="AX4" t="str">
        <f>"##RED_4_FIELD##"&amp;Tidtager!BJ11&amp;"##RED_4_FIELD##"</f>
        <v>##RED_4_FIELD####RED_4_FIELD##</v>
      </c>
      <c r="AY4" t="str">
        <f>"##RED_4_FIELD##"&amp;Tidtager!BK11&amp;"##RED_4_FIELD##"</f>
        <v>##RED_4_FIELD####RED_4_FIELD##</v>
      </c>
      <c r="AZ4" t="str">
        <f>"##RED_4_FIELD##"&amp;Tidtager!BL11&amp;"##RED_4_FIELD##"</f>
        <v>##RED_4_FIELD####RED_4_FIELD##</v>
      </c>
    </row>
    <row r="5" spans="1:52" ht="12.75">
      <c r="A5" t="str">
        <f>"##RED_5_FIELD##"&amp;Tidtager!C12&amp;"##RED_5_FIELD##"</f>
        <v>##RED_5_FIELD## ##RED_5_FIELD##</v>
      </c>
      <c r="B5" t="str">
        <f>"##RED_5_FIELD##"&amp;Tidtager!D12&amp;"##RED_5_FIELD##"</f>
        <v>##RED_5_FIELD## ##RED_5_FIELD##</v>
      </c>
      <c r="C5" t="str">
        <f>"##RED_5_FIELD##"&amp;Tidtager!E12&amp;"##RED_5_FIELD##"</f>
        <v>##RED_5_FIELD####RED_5_FIELD##</v>
      </c>
      <c r="D5" t="str">
        <f>"##RED_5_FIELD##"&amp;Tidtager!F12&amp;"##RED_5_FIELD##"</f>
        <v>##RED_5_FIELD####RED_5_FIELD##</v>
      </c>
      <c r="E5" t="str">
        <f>"##RED_5_FIELD##"&amp;Tidtager!G12&amp;"##RED_5_FIELD##"</f>
        <v>##RED_5_FIELD####RED_5_FIELD##</v>
      </c>
      <c r="F5" t="str">
        <f>"##RED_5_FIELD##"&amp;Tidtager!H12&amp;"##RED_5_FIELD##"</f>
        <v>##RED_5_FIELD####RED_5_FIELD##</v>
      </c>
      <c r="G5" t="str">
        <f>"##RED_5_FIELD##"&amp;Tidtager!I12&amp;"##RED_5_FIELD##"</f>
        <v>##RED_5_FIELD####RED_5_FIELD##</v>
      </c>
      <c r="H5" t="str">
        <f>"##RED_5_FIELD##"&amp;Tidtager!J12&amp;"##RED_5_FIELD##"</f>
        <v>##RED_5_FIELD####RED_5_FIELD##</v>
      </c>
      <c r="I5" t="str">
        <f>"##RED_5_FIELD##"&amp;Tidtager!K12&amp;"##RED_5_FIELD##"</f>
        <v>##RED_5_FIELD####RED_5_FIELD##</v>
      </c>
      <c r="J5" t="str">
        <f>"##RED_5_FIELD##"&amp;Tidtager!L12&amp;"##RED_5_FIELD##"</f>
        <v>##RED_5_FIELD####RED_5_FIELD##</v>
      </c>
      <c r="K5" t="str">
        <f>"##RED_5_FIELD##"&amp;Tidtager!M12&amp;"##RED_5_FIELD##"</f>
        <v>##RED_5_FIELD####RED_5_FIELD##</v>
      </c>
      <c r="L5" t="str">
        <f>"##RED_5_FIELD##"&amp;Tidtager!N12&amp;"##RED_5_FIELD##"</f>
        <v>##RED_5_FIELD####RED_5_FIELD##</v>
      </c>
      <c r="M5" t="str">
        <f>"##RED_5_FIELD##"&amp;Tidtager!O12&amp;"##RED_5_FIELD##"</f>
        <v>##RED_5_FIELD####RED_5_FIELD##</v>
      </c>
      <c r="N5" t="str">
        <f>"##RED_5_FIELD##"&amp;Tidtager!P12&amp;"##RED_5_FIELD##"</f>
        <v>##RED_5_FIELD####RED_5_FIELD##</v>
      </c>
      <c r="O5" t="str">
        <f>"##RED_5_FIELD##"&amp;Tidtager!Q12&amp;"##RED_5_FIELD##"</f>
        <v>##RED_5_FIELD####RED_5_FIELD##</v>
      </c>
      <c r="P5" t="str">
        <f>"##RED_5_FIELD##"&amp;Tidtager!R12&amp;"##RED_5_FIELD##"</f>
        <v>##RED_5_FIELD##1##RED_5_FIELD##</v>
      </c>
      <c r="Q5" t="str">
        <f>"##RED_5_FIELD##"&amp;Tidtager!S12&amp;"##RED_5_FIELD##"</f>
        <v>##RED_5_FIELD####RED_5_FIELD##</v>
      </c>
      <c r="R5" t="str">
        <f>"##RED_5_FIELD##"&amp;Tidtager!T12&amp;"##RED_5_FIELD##"</f>
        <v>##RED_5_FIELD####RED_5_FIELD##</v>
      </c>
      <c r="S5" t="str">
        <f>"##RED_5_FIELD##"&amp;Tidtager!U12&amp;"##RED_5_FIELD##"</f>
        <v>##RED_5_FIELD####RED_5_FIELD##</v>
      </c>
      <c r="T5" t="str">
        <f>"##RED_5_FIELD##"&amp;Tidtager!V12&amp;"##RED_5_FIELD##"</f>
        <v>##RED_5_FIELD####RED_5_FIELD##</v>
      </c>
      <c r="U5" t="str">
        <f>"##RED_5_FIELD##"&amp;Tidtager!W12&amp;"##RED_5_FIELD##"</f>
        <v>##RED_5_FIELD####RED_5_FIELD##</v>
      </c>
      <c r="V5" t="str">
        <f>"##RED_5_FIELD##"&amp;Tidtager!X12&amp;"##RED_5_FIELD##"</f>
        <v>##RED_5_FIELD####RED_5_FIELD##</v>
      </c>
      <c r="W5" t="str">
        <f>"##RED_5_FIELD##"&amp;Tidtager!Y12&amp;"##RED_5_FIELD##"</f>
        <v>##RED_5_FIELD####RED_5_FIELD##</v>
      </c>
      <c r="X5" t="str">
        <f>"##RED_5_FIELD##"&amp;Tidtager!Z12&amp;"##RED_5_FIELD##"</f>
        <v>##RED_5_FIELD####RED_5_FIELD##</v>
      </c>
      <c r="Y5" t="str">
        <f>"##RED_5_FIELD##"&amp;Tidtager!AC12&amp;"##RED_5_FIELD##"</f>
        <v>##RED_5_FIELD####RED_5_FIELD##</v>
      </c>
      <c r="Z5" t="str">
        <f>"##RED_5_FIELD##"&amp;Tidtager!AD12&amp;"##RED_5_FIELD##"</f>
        <v>##RED_5_FIELD####RED_5_FIELD##</v>
      </c>
      <c r="AA5" t="str">
        <f>"##RED_5_FIELD##"&amp;Tidtager!AE12&amp;"##RED_5_FIELD##"</f>
        <v>##RED_5_FIELD####RED_5_FIELD##</v>
      </c>
      <c r="AB5" t="str">
        <f>"##RED_5_FIELD##"&amp;Tidtager!AF12&amp;"##RED_5_FIELD##"</f>
        <v>##RED_5_FIELD####RED_5_FIELD##</v>
      </c>
      <c r="AC5" t="str">
        <f>"##RED_5_FIELD##"&amp;Tidtager!AG12&amp;"##RED_5_FIELD##"</f>
        <v>##RED_5_FIELD####RED_5_FIELD##</v>
      </c>
      <c r="AD5" t="str">
        <f>"##RED_5_FIELD##"&amp;Tidtager!AH12&amp;"##RED_5_FIELD##"</f>
        <v>##RED_5_FIELD####RED_5_FIELD##</v>
      </c>
      <c r="AE5" t="str">
        <f>"##RED_5_FIELD##"&amp;Tidtager!AI12&amp;"##RED_5_FIELD##"</f>
        <v>##RED_5_FIELD####RED_5_FIELD##</v>
      </c>
      <c r="AF5" t="str">
        <f>"##RED_5_FIELD##"&amp;Tidtager!AJ12&amp;"##RED_5_FIELD##"</f>
        <v>##RED_5_FIELD####RED_5_FIELD##</v>
      </c>
      <c r="AG5" t="str">
        <f>"##RED_5_FIELD##"&amp;Tidtager!AK12&amp;"##RED_5_FIELD##"</f>
        <v>##RED_5_FIELD####RED_5_FIELD##</v>
      </c>
      <c r="AH5" t="str">
        <f>"##RED_5_FIELD##"&amp;Tidtager!AL12&amp;"##RED_5_FIELD##"</f>
        <v>##RED_5_FIELD##4##RED_5_FIELD##</v>
      </c>
      <c r="AI5" t="str">
        <f>"##RED_5_FIELD##"&amp;Tidtager!AM12&amp;"##RED_5_FIELD##"</f>
        <v>##RED_5_FIELD####RED_5_FIELD##</v>
      </c>
      <c r="AJ5" t="str">
        <f>"##RED_5_FIELD##"&amp;Tidtager!AN12&amp;"##RED_5_FIELD##"</f>
        <v>##RED_5_FIELD####RED_5_FIELD##</v>
      </c>
      <c r="AK5" t="str">
        <f>"##RED_5_FIELD##"&amp;Tidtager!AO12&amp;"##RED_5_FIELD##"</f>
        <v>##RED_5_FIELD####RED_5_FIELD##</v>
      </c>
      <c r="AL5" t="str">
        <f>"##RED_5_FIELD##"&amp;Tidtager!AP12&amp;"##RED_5_FIELD##"</f>
        <v>##RED_5_FIELD####RED_5_FIELD##</v>
      </c>
      <c r="AM5" t="str">
        <f>"##RED_5_FIELD##"&amp;Tidtager!AQ12&amp;"##RED_5_FIELD##"</f>
        <v>##RED_5_FIELD####RED_5_FIELD##</v>
      </c>
      <c r="AN5" t="str">
        <f>"##RED_5_FIELD##"&amp;Tidtager!AR12&amp;"##RED_5_FIELD##"</f>
        <v>##RED_5_FIELD####RED_5_FIELD##</v>
      </c>
      <c r="AO5" t="str">
        <f>"##RED_5_FIELD##"&amp;Tidtager!AS12&amp;"##RED_5_FIELD##"</f>
        <v>##RED_5_FIELD####RED_5_FIELD##</v>
      </c>
      <c r="AP5" t="str">
        <f>"##RED_5_FIELD##"&amp;Tidtager!AT12&amp;"##RED_5_FIELD##"</f>
        <v>##RED_5_FIELD####RED_5_FIELD##</v>
      </c>
      <c r="AQ5" t="str">
        <f>"##RED_5_FIELD##"&amp;Tidtager!AU12&amp;"##RED_5_FIELD##"</f>
        <v>##RED_5_FIELD####RED_5_FIELD##</v>
      </c>
      <c r="AR5" t="str">
        <f>"##RED_5_FIELD##"&amp;Tidtager!AV12&amp;"##RED_5_FIELD##"</f>
        <v>##RED_5_FIELD##2##RED_5_FIELD##</v>
      </c>
      <c r="AS5" t="str">
        <f>"##RED_5_FIELD##"&amp;Tidtager!BE12&amp;"##RED_5_FIELD##"</f>
        <v>##RED_5_FIELD####RED_5_FIELD##</v>
      </c>
      <c r="AT5" t="str">
        <f>"##RED_5_FIELD##"&amp;Tidtager!BF12&amp;"##RED_5_FIELD##"</f>
        <v>##RED_5_FIELD##1##RED_5_FIELD##</v>
      </c>
      <c r="AU5" t="str">
        <f>"##RED_5_FIELD##"&amp;Tidtager!BG12&amp;"##RED_5_FIELD##"</f>
        <v>##RED_5_FIELD##0##RED_5_FIELD##</v>
      </c>
      <c r="AV5" t="str">
        <f>"##RED_5_FIELD##"&amp;Tidtager!BH12&amp;"##RED_5_FIELD##"</f>
        <v>##RED_5_FIELD## ##RED_5_FIELD##</v>
      </c>
      <c r="AW5" t="str">
        <f>"##RED_5_FIELD##"&amp;Tidtager!BI12&amp;"##RED_5_FIELD##"</f>
        <v>##RED_5_FIELD####RED_5_FIELD##</v>
      </c>
      <c r="AX5" t="str">
        <f>"##RED_5_FIELD##"&amp;Tidtager!BJ12&amp;"##RED_5_FIELD##"</f>
        <v>##RED_5_FIELD####RED_5_FIELD##</v>
      </c>
      <c r="AY5" t="str">
        <f>"##RED_5_FIELD##"&amp;Tidtager!BK12&amp;"##RED_5_FIELD##"</f>
        <v>##RED_5_FIELD####RED_5_FIELD##</v>
      </c>
      <c r="AZ5" t="str">
        <f>"##RED_5_FIELD##"&amp;Tidtager!BL12&amp;"##RED_5_FIELD##"</f>
        <v>##RED_5_FIELD##0##RED_5_FIELD##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str">
        <f>"##BLUE_1_FIELD##"&amp;Tidtager!Q17&amp;"##BLUE_1_FIELD##"</f>
        <v>##BLUE_1_FIELD####BLUE_1_FIELD##</v>
      </c>
      <c r="P7" t="str">
        <f>"##BLUE_1_FIELD##"&amp;Tidtager!R17&amp;"##BLUE_1_FIELD##"</f>
        <v>##BLUE_1_FIELD####BLUE_1_FIELD##</v>
      </c>
      <c r="Q7" t="str">
        <f>"##BLUE_1_FIELD##"&amp;Tidtager!S17&amp;"##BLUE_1_FIELD##"</f>
        <v>##BLUE_1_FIELD####BLUE_1_FIELD##</v>
      </c>
      <c r="R7" t="str">
        <f>"##BLUE_1_FIELD##"&amp;Tidtager!T17&amp;"##BLUE_1_FIELD##"</f>
        <v>##BLUE_1_FIELD####BLUE_1_FIELD##</v>
      </c>
      <c r="S7" t="str">
        <f>"##BLUE_1_FIELD##"&amp;Tidtager!U17&amp;"##BLUE_1_FIELD##"</f>
        <v>##BLUE_1_FIELD####BLUE_1_FIELD##</v>
      </c>
      <c r="T7" t="str">
        <f>"##BLUE_1_FIELD##"&amp;Tidtager!V17&amp;"##BLUE_1_FIELD##"</f>
        <v>##BLUE_1_FIELD##4##BLUE_1_FIELD##</v>
      </c>
      <c r="U7" t="str">
        <f>"##BLUE_1_FIELD##"&amp;Tidtager!W17&amp;"##BLUE_1_FIELD##"</f>
        <v>##BLUE_1_FIELD####BLUE_1_FIELD##</v>
      </c>
      <c r="V7" t="str">
        <f>"##BLUE_1_FIELD##"&amp;Tidtager!X17&amp;"##BLUE_1_FIELD##"</f>
        <v>##BLUE_1_FIELD####BLUE_1_FIELD##</v>
      </c>
      <c r="W7" t="str">
        <f>"##BLUE_1_FIELD##"&amp;Tidtager!Y17&amp;"##BLUE_1_FIELD##"</f>
        <v>##BLUE_1_FIELD####BLUE_1_FIELD##</v>
      </c>
      <c r="X7" t="str">
        <f>"##BLUE_1_FIELD##"&amp;Tidtager!Z17&amp;"##BLUE_1_FIELD##"</f>
        <v>##BLUE_1_FIELD####BLUE_1_FIELD##</v>
      </c>
      <c r="Y7" t="str">
        <f>"##BLUE_1_FIELD##"&amp;Tidtager!AC17&amp;"##BLUE_1_FIELD##"</f>
        <v>##BLUE_1_FIELD####BLUE_1_FIELD##</v>
      </c>
      <c r="Z7" t="str">
        <f>"##BLUE_1_FIELD##"&amp;Tidtager!AD17&amp;"##BLUE_1_FIELD##"</f>
        <v>##BLUE_1_FIELD####BLUE_1_FIELD##</v>
      </c>
      <c r="AA7" t="str">
        <f>"##BLUE_1_FIELD##"&amp;Tidtager!AE17&amp;"##BLUE_1_FIELD##"</f>
        <v>##BLUE_1_FIELD####BLUE_1_FIELD##</v>
      </c>
      <c r="AB7" t="str">
        <f>"##BLUE_1_FIELD##"&amp;Tidtager!AF17&amp;"##BLUE_1_FIELD##"</f>
        <v>##BLUE_1_FIELD####BLUE_1_FIELD##</v>
      </c>
      <c r="AC7" t="str">
        <f>"##BLUE_1_FIELD##"&amp;Tidtager!AG17&amp;"##BLUE_1_FIELD##"</f>
        <v>##BLUE_1_FIELD####BLUE_1_FIELD##</v>
      </c>
      <c r="AD7" t="str">
        <f>"##BLUE_1_FIELD##"&amp;Tidtager!AH17&amp;"##BLUE_1_FIELD##"</f>
        <v>##BLUE_1_FIELD##1##BLUE_1_FIELD##</v>
      </c>
      <c r="AE7" t="str">
        <f>"##BLUE_1_FIELD##"&amp;Tidtager!AI17&amp;"##BLUE_1_FIELD##"</f>
        <v>##BLUE_1_FIELD####BLUE_1_FIELD##</v>
      </c>
      <c r="AF7" t="str">
        <f>"##BLUE_1_FIELD##"&amp;Tidtager!AJ17&amp;"##BLUE_1_FIELD##"</f>
        <v>##BLUE_1_FIELD####BLUE_1_FIELD##</v>
      </c>
      <c r="AG7" t="str">
        <f>"##BLUE_1_FIELD##"&amp;Tidtager!AK17&amp;"##BLUE_1_FIELD##"</f>
        <v>##BLUE_1_FIELD####BLUE_1_FIELD##</v>
      </c>
      <c r="AH7" t="str">
        <f>"##BLUE_1_FIELD##"&amp;Tidtager!AL17&amp;"##BLUE_1_FIELD##"</f>
        <v>##BLUE_1_FIELD####BLUE_1_FIELD##</v>
      </c>
      <c r="AI7" t="str">
        <f>"##BLUE_1_FIELD##"&amp;Tidtager!AM17&amp;"##BLUE_1_FIELD##"</f>
        <v>##BLUE_1_FIELD####BLUE_1_FIELD##</v>
      </c>
      <c r="AJ7" t="str">
        <f>"##BLUE_1_FIELD##"&amp;Tidtager!AN17&amp;"##BLUE_1_FIELD##"</f>
        <v>##BLUE_1_FIELD####BLUE_1_FIELD##</v>
      </c>
      <c r="AK7" t="str">
        <f>"##BLUE_1_FIELD##"&amp;Tidtager!AO17&amp;"##BLUE_1_FIELD##"</f>
        <v>##BLUE_1_FIELD####BLUE_1_FIELD##</v>
      </c>
      <c r="AL7" t="str">
        <f>"##BLUE_1_FIELD##"&amp;Tidtager!AP17&amp;"##BLUE_1_FIELD##"</f>
        <v>##BLUE_1_FIELD####BLUE_1_FIELD##</v>
      </c>
      <c r="AM7" t="str">
        <f>"##BLUE_1_FIELD##"&amp;Tidtager!AQ17&amp;"##BLUE_1_FIELD##"</f>
        <v>##BLUE_1_FIELD####BLUE_1_FIELD##</v>
      </c>
      <c r="AN7" t="str">
        <f>"##BLUE_1_FIELD##"&amp;Tidtager!AR17&amp;"##BLUE_1_FIELD##"</f>
        <v>##BLUE_1_FIELD####BLUE_1_FIELD##</v>
      </c>
      <c r="AO7" t="str">
        <f>"##BLUE_1_FIELD##"&amp;Tidtager!AS17&amp;"##BLUE_1_FIELD##"</f>
        <v>##BLUE_1_FIELD####BLUE_1_FIELD##</v>
      </c>
      <c r="AP7" t="str">
        <f>"##BLUE_1_FIELD##"&amp;Tidtager!AT17&amp;"##BLUE_1_FIELD##"</f>
        <v>##BLUE_1_FIELD##3##BLUE_1_FIELD##</v>
      </c>
      <c r="AQ7" t="str">
        <f>"##BLUE_1_FIELD##"&amp;Tidtager!AU17&amp;"##BLUE_1_FIELD##"</f>
        <v>##BLUE_1_FIELD####BLUE_1_FIELD##</v>
      </c>
      <c r="AR7" t="str">
        <f>"##BLUE_1_FIELD##"&amp;Tidtager!AV17&amp;"##BLUE_1_FIELD##"</f>
        <v>##BLUE_1_FIELD####BLUE_1_FIELD##</v>
      </c>
      <c r="AS7" t="str">
        <f>"##BLUE_1_FIELD##"&amp;Tidtager!BE17&amp;"##BLUE_1_FIELD##"</f>
        <v>##BLUE_1_FIELD####BLUE_1_FIELD##</v>
      </c>
      <c r="AT7" t="str">
        <f>"##BLUE_1_FIELD##"&amp;Tidtager!BF17&amp;"##BLUE_1_FIELD##"</f>
        <v>##BLUE_1_FIELD##2##BLUE_1_FIELD##</v>
      </c>
      <c r="AU7" t="str">
        <f>"##BLUE_1_FIELD##"&amp;Tidtager!BG17&amp;"##BLUE_1_FIELD##"</f>
        <v>##BLUE_1_FIELD##0##BLUE_1_FIELD##</v>
      </c>
      <c r="AV7" t="str">
        <f>"##BLUE_1_FIELD##"&amp;Tidtager!BH17&amp;"##BLUE_1_FIELD##"</f>
        <v>##BLUE_1_FIELD## ##BLUE_1_FIELD##</v>
      </c>
      <c r="AW7" t="str">
        <f>"##BLUE_1_FIELD##"&amp;Tidtager!BI17&amp;"##BLUE_1_FIELD##"</f>
        <v>##BLUE_1_FIELD####BLUE_1_FIELD##</v>
      </c>
      <c r="AX7" t="str">
        <f>"##BLUE_1_FIELD##"&amp;Tidtager!BJ17&amp;"##BLUE_1_FIELD##"</f>
        <v>##BLUE_1_FIELD####BLUE_1_FIELD##</v>
      </c>
      <c r="AY7" t="str">
        <f>"##BLUE_1_FIELD##"&amp;Tidtager!BK17&amp;"##BLUE_1_FIELD##"</f>
        <v>##BLUE_1_FIELD####BLUE_1_FIELD##</v>
      </c>
      <c r="AZ7" t="str">
        <f>"##BLUE_1_FIELD##"&amp;Tidtager!BL17&amp;"##BLUE_1_FIELD##"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str">
        <f>"##BLUE_2_FIELD##"&amp;Tidtager!Q18&amp;"##BLUE_2_FIELD##"</f>
        <v>##BLUE_2_FIELD####BLUE_2_FIELD##</v>
      </c>
      <c r="P8" t="str">
        <f>"##BLUE_2_FIELD##"&amp;Tidtager!R18&amp;"##BLUE_2_FIELD##"</f>
        <v>##BLUE_2_FIELD####BLUE_2_FIELD##</v>
      </c>
      <c r="Q8" t="str">
        <f>"##BLUE_2_FIELD##"&amp;Tidtager!S18&amp;"##BLUE_2_FIELD##"</f>
        <v>##BLUE_2_FIELD####BLUE_2_FIELD##</v>
      </c>
      <c r="R8" t="str">
        <f>"##BLUE_2_FIELD##"&amp;Tidtager!T18&amp;"##BLUE_2_FIELD##"</f>
        <v>##BLUE_2_FIELD##3##BLUE_2_FIELD##</v>
      </c>
      <c r="S8" t="str">
        <f>"##BLUE_2_FIELD##"&amp;Tidtager!U18&amp;"##BLUE_2_FIELD##"</f>
        <v>##BLUE_2_FIELD####BLUE_2_FIELD##</v>
      </c>
      <c r="T8" t="str">
        <f>"##BLUE_2_FIELD##"&amp;Tidtager!V18&amp;"##BLUE_2_FIELD##"</f>
        <v>##BLUE_2_FIELD####BLUE_2_FIELD##</v>
      </c>
      <c r="U8" t="str">
        <f>"##BLUE_2_FIELD##"&amp;Tidtager!W18&amp;"##BLUE_2_FIELD##"</f>
        <v>##BLUE_2_FIELD####BLUE_2_FIELD##</v>
      </c>
      <c r="V8" t="str">
        <f>"##BLUE_2_FIELD##"&amp;Tidtager!X18&amp;"##BLUE_2_FIELD##"</f>
        <v>##BLUE_2_FIELD####BLUE_2_FIELD##</v>
      </c>
      <c r="W8" t="str">
        <f>"##BLUE_2_FIELD##"&amp;Tidtager!Y18&amp;"##BLUE_2_FIELD##"</f>
        <v>##BLUE_2_FIELD####BLUE_2_FIELD##</v>
      </c>
      <c r="X8" t="str">
        <f>"##BLUE_2_FIELD##"&amp;Tidtager!Z18&amp;"##BLUE_2_FIELD##"</f>
        <v>##BLUE_2_FIELD####BLUE_2_FIELD##</v>
      </c>
      <c r="Y8" t="str">
        <f>"##BLUE_2_FIELD##"&amp;Tidtager!AC18&amp;"##BLUE_2_FIELD##"</f>
        <v>##BLUE_2_FIELD####BLUE_2_FIELD##</v>
      </c>
      <c r="Z8" t="str">
        <f>"##BLUE_2_FIELD##"&amp;Tidtager!AD18&amp;"##BLUE_2_FIELD##"</f>
        <v>##BLUE_2_FIELD####BLUE_2_FIELD##</v>
      </c>
      <c r="AA8" t="str">
        <f>"##BLUE_2_FIELD##"&amp;Tidtager!AE18&amp;"##BLUE_2_FIELD##"</f>
        <v>##BLUE_2_FIELD####BLUE_2_FIELD##</v>
      </c>
      <c r="AB8" t="str">
        <f>"##BLUE_2_FIELD##"&amp;Tidtager!AF18&amp;"##BLUE_2_FIELD##"</f>
        <v>##BLUE_2_FIELD####BLUE_2_FIELD##</v>
      </c>
      <c r="AC8" t="str">
        <f>"##BLUE_2_FIELD##"&amp;Tidtager!AG18&amp;"##BLUE_2_FIELD##"</f>
        <v>##BLUE_2_FIELD####BLUE_2_FIELD##</v>
      </c>
      <c r="AD8" t="str">
        <f>"##BLUE_2_FIELD##"&amp;Tidtager!AH18&amp;"##BLUE_2_FIELD##"</f>
        <v>##BLUE_2_FIELD####BLUE_2_FIELD##</v>
      </c>
      <c r="AE8" t="str">
        <f>"##BLUE_2_FIELD##"&amp;Tidtager!AI18&amp;"##BLUE_2_FIELD##"</f>
        <v>##BLUE_2_FIELD####BLUE_2_FIELD##</v>
      </c>
      <c r="AF8" t="str">
        <f>"##BLUE_2_FIELD##"&amp;Tidtager!AJ18&amp;"##BLUE_2_FIELD##"</f>
        <v>##BLUE_2_FIELD##2##BLUE_2_FIELD##</v>
      </c>
      <c r="AG8" t="str">
        <f>"##BLUE_2_FIELD##"&amp;Tidtager!AK18&amp;"##BLUE_2_FIELD##"</f>
        <v>##BLUE_2_FIELD####BLUE_2_FIELD##</v>
      </c>
      <c r="AH8" t="str">
        <f>"##BLUE_2_FIELD##"&amp;Tidtager!AL18&amp;"##BLUE_2_FIELD##"</f>
        <v>##BLUE_2_FIELD####BLUE_2_FIELD##</v>
      </c>
      <c r="AI8" t="str">
        <f>"##BLUE_2_FIELD##"&amp;Tidtager!AM18&amp;"##BLUE_2_FIELD##"</f>
        <v>##BLUE_2_FIELD####BLUE_2_FIELD##</v>
      </c>
      <c r="AJ8" t="str">
        <f>"##BLUE_2_FIELD##"&amp;Tidtager!AN18&amp;"##BLUE_2_FIELD##"</f>
        <v>##BLUE_2_FIELD####BLUE_2_FIELD##</v>
      </c>
      <c r="AK8" t="str">
        <f>"##BLUE_2_FIELD##"&amp;Tidtager!AO18&amp;"##BLUE_2_FIELD##"</f>
        <v>##BLUE_2_FIELD####BLUE_2_FIELD##</v>
      </c>
      <c r="AL8" t="str">
        <f>"##BLUE_2_FIELD##"&amp;Tidtager!AP18&amp;"##BLUE_2_FIELD##"</f>
        <v>##BLUE_2_FIELD####BLUE_2_FIELD##</v>
      </c>
      <c r="AM8" t="str">
        <f>"##BLUE_2_FIELD##"&amp;Tidtager!AQ18&amp;"##BLUE_2_FIELD##"</f>
        <v>##BLUE_2_FIELD####BLUE_2_FIELD##</v>
      </c>
      <c r="AN8" t="str">
        <f>"##BLUE_2_FIELD##"&amp;Tidtager!AR18&amp;"##BLUE_2_FIELD##"</f>
        <v>##BLUE_2_FIELD##4##BLUE_2_FIELD##</v>
      </c>
      <c r="AO8" t="str">
        <f>"##BLUE_2_FIELD##"&amp;Tidtager!AS18&amp;"##BLUE_2_FIELD##"</f>
        <v>##BLUE_2_FIELD####BLUE_2_FIELD##</v>
      </c>
      <c r="AP8" t="str">
        <f>"##BLUE_2_FIELD##"&amp;Tidtager!AT18&amp;"##BLUE_2_FIELD##"</f>
        <v>##BLUE_2_FIELD####BLUE_2_FIELD##</v>
      </c>
      <c r="AQ8" t="str">
        <f>"##BLUE_2_FIELD##"&amp;Tidtager!AU18&amp;"##BLUE_2_FIELD##"</f>
        <v>##BLUE_2_FIELD####BLUE_2_FIELD##</v>
      </c>
      <c r="AR8" t="str">
        <f>"##BLUE_2_FIELD##"&amp;Tidtager!AV18&amp;"##BLUE_2_FIELD##"</f>
        <v>##BLUE_2_FIELD####BLUE_2_FIELD##</v>
      </c>
      <c r="AS8" t="str">
        <f>"##BLUE_2_FIELD##"&amp;Tidtager!BE18&amp;"##BLUE_2_FIELD##"</f>
        <v>##BLUE_2_FIELD####BLUE_2_FIELD##</v>
      </c>
      <c r="AT8" t="str">
        <f>"##BLUE_2_FIELD##"&amp;Tidtager!BF18&amp;"##BLUE_2_FIELD##"</f>
        <v>##BLUE_2_FIELD##2##BLUE_2_FIELD##</v>
      </c>
      <c r="AU8" t="str">
        <f>"##BLUE_2_FIELD##"&amp;Tidtager!BG18&amp;"##BLUE_2_FIELD##"</f>
        <v>##BLUE_2_FIELD##0##BLUE_2_FIELD##</v>
      </c>
      <c r="AV8" t="str">
        <f>"##BLUE_2_FIELD##"&amp;Tidtager!BH18&amp;"##BLUE_2_FIELD##"</f>
        <v>##BLUE_2_FIELD## ##BLUE_2_FIELD##</v>
      </c>
      <c r="AW8" t="str">
        <f>"##BLUE_2_FIELD##"&amp;Tidtager!BI18&amp;"##BLUE_2_FIELD##"</f>
        <v>##BLUE_2_FIELD####BLUE_2_FIELD##</v>
      </c>
      <c r="AX8" t="str">
        <f>"##BLUE_2_FIELD##"&amp;Tidtager!BJ18&amp;"##BLUE_2_FIELD##"</f>
        <v>##BLUE_2_FIELD####BLUE_2_FIELD##</v>
      </c>
      <c r="AY8" t="str">
        <f>"##BLUE_2_FIELD##"&amp;Tidtager!BK18&amp;"##BLUE_2_FIELD##"</f>
        <v>##BLUE_2_FIELD####BLUE_2_FIELD##</v>
      </c>
      <c r="AZ8" t="str">
        <f>"##BLUE_2_FIELD##"&amp;Tidtager!BL18&amp;"##BLUE_2_FIELD##"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str">
        <f>"##BLUE_3_FIELD##"&amp;Tidtager!Q19&amp;"##BLUE_3_FIELD##"</f>
        <v>##BLUE_3_FIELD####BLUE_3_FIELD##</v>
      </c>
      <c r="P9" t="str">
        <f>"##BLUE_3_FIELD##"&amp;Tidtager!R19&amp;"##BLUE_3_FIELD##"</f>
        <v>##BLUE_3_FIELD####BLUE_3_FIELD##</v>
      </c>
      <c r="Q9" t="str">
        <f>"##BLUE_3_FIELD##"&amp;Tidtager!S19&amp;"##BLUE_3_FIELD##"</f>
        <v>##BLUE_3_FIELD####BLUE_3_FIELD##</v>
      </c>
      <c r="R9" t="str">
        <f>"##BLUE_3_FIELD##"&amp;Tidtager!T19&amp;"##BLUE_3_FIELD##"</f>
        <v>##BLUE_3_FIELD####BLUE_3_FIELD##</v>
      </c>
      <c r="S9" t="str">
        <f>"##BLUE_3_FIELD##"&amp;Tidtager!U19&amp;"##BLUE_3_FIELD##"</f>
        <v>##BLUE_3_FIELD####BLUE_3_FIELD##</v>
      </c>
      <c r="T9" t="str">
        <f>"##BLUE_3_FIELD##"&amp;Tidtager!V19&amp;"##BLUE_3_FIELD##"</f>
        <v>##BLUE_3_FIELD####BLUE_3_FIELD##</v>
      </c>
      <c r="U9" t="str">
        <f>"##BLUE_3_FIELD##"&amp;Tidtager!W19&amp;"##BLUE_3_FIELD##"</f>
        <v>##BLUE_3_FIELD####BLUE_3_FIELD##</v>
      </c>
      <c r="V9" t="str">
        <f>"##BLUE_3_FIELD##"&amp;Tidtager!X19&amp;"##BLUE_3_FIELD##"</f>
        <v>##BLUE_3_FIELD##3##BLUE_3_FIELD##</v>
      </c>
      <c r="W9" t="str">
        <f>"##BLUE_3_FIELD##"&amp;Tidtager!Y19&amp;"##BLUE_3_FIELD##"</f>
        <v>##BLUE_3_FIELD####BLUE_3_FIELD##</v>
      </c>
      <c r="X9" t="str">
        <f>"##BLUE_3_FIELD##"&amp;Tidtager!Z19&amp;"##BLUE_3_FIELD##"</f>
        <v>##BLUE_3_FIELD####BLUE_3_FIELD##</v>
      </c>
      <c r="Y9" t="str">
        <f>"##BLUE_3_FIELD##"&amp;Tidtager!AC19&amp;"##BLUE_3_FIELD##"</f>
        <v>##BLUE_3_FIELD####BLUE_3_FIELD##</v>
      </c>
      <c r="Z9" t="str">
        <f>"##BLUE_3_FIELD##"&amp;Tidtager!AD19&amp;"##BLUE_3_FIELD##"</f>
        <v>##BLUE_3_FIELD####BLUE_3_FIELD##</v>
      </c>
      <c r="AA9" t="str">
        <f>"##BLUE_3_FIELD##"&amp;Tidtager!AE19&amp;"##BLUE_3_FIELD##"</f>
        <v>##BLUE_3_FIELD####BLUE_3_FIELD##</v>
      </c>
      <c r="AB9" t="str">
        <f>"##BLUE_3_FIELD##"&amp;Tidtager!AF19&amp;"##BLUE_3_FIELD##"</f>
        <v>##BLUE_3_FIELD##2##BLUE_3_FIELD##</v>
      </c>
      <c r="AC9" t="str">
        <f>"##BLUE_3_FIELD##"&amp;Tidtager!AG19&amp;"##BLUE_3_FIELD##"</f>
        <v>##BLUE_3_FIELD####BLUE_3_FIELD##</v>
      </c>
      <c r="AD9" t="str">
        <f>"##BLUE_3_FIELD##"&amp;Tidtager!AH19&amp;"##BLUE_3_FIELD##"</f>
        <v>##BLUE_3_FIELD####BLUE_3_FIELD##</v>
      </c>
      <c r="AE9" t="str">
        <f>"##BLUE_3_FIELD##"&amp;Tidtager!AI19&amp;"##BLUE_3_FIELD##"</f>
        <v>##BLUE_3_FIELD####BLUE_3_FIELD##</v>
      </c>
      <c r="AF9" t="str">
        <f>"##BLUE_3_FIELD##"&amp;Tidtager!AJ19&amp;"##BLUE_3_FIELD##"</f>
        <v>##BLUE_3_FIELD####BLUE_3_FIELD##</v>
      </c>
      <c r="AG9" t="str">
        <f>"##BLUE_3_FIELD##"&amp;Tidtager!AK19&amp;"##BLUE_3_FIELD##"</f>
        <v>##BLUE_3_FIELD####BLUE_3_FIELD##</v>
      </c>
      <c r="AH9" t="str">
        <f>"##BLUE_3_FIELD##"&amp;Tidtager!AL19&amp;"##BLUE_3_FIELD##"</f>
        <v>##BLUE_3_FIELD####BLUE_3_FIELD##</v>
      </c>
      <c r="AI9" t="str">
        <f>"##BLUE_3_FIELD##"&amp;Tidtager!AM19&amp;"##BLUE_3_FIELD##"</f>
        <v>##BLUE_3_FIELD####BLUE_3_FIELD##</v>
      </c>
      <c r="AJ9" t="str">
        <f>"##BLUE_3_FIELD##"&amp;Tidtager!AN19&amp;"##BLUE_3_FIELD##"</f>
        <v>##BLUE_3_FIELD####BLUE_3_FIELD##</v>
      </c>
      <c r="AK9" t="str">
        <f>"##BLUE_3_FIELD##"&amp;Tidtager!AO19&amp;"##BLUE_3_FIELD##"</f>
        <v>##BLUE_3_FIELD####BLUE_3_FIELD##</v>
      </c>
      <c r="AL9" t="str">
        <f>"##BLUE_3_FIELD##"&amp;Tidtager!AP19&amp;"##BLUE_3_FIELD##"</f>
        <v>##BLUE_3_FIELD##4##BLUE_3_FIELD##</v>
      </c>
      <c r="AM9" t="str">
        <f>"##BLUE_3_FIELD##"&amp;Tidtager!AQ19&amp;"##BLUE_3_FIELD##"</f>
        <v>##BLUE_3_FIELD####BLUE_3_FIELD##</v>
      </c>
      <c r="AN9" t="str">
        <f>"##BLUE_3_FIELD##"&amp;Tidtager!AR19&amp;"##BLUE_3_FIELD##"</f>
        <v>##BLUE_3_FIELD####BLUE_3_FIELD##</v>
      </c>
      <c r="AO9" t="str">
        <f>"##BLUE_3_FIELD##"&amp;Tidtager!AS19&amp;"##BLUE_3_FIELD##"</f>
        <v>##BLUE_3_FIELD####BLUE_3_FIELD##</v>
      </c>
      <c r="AP9" t="str">
        <f>"##BLUE_3_FIELD##"&amp;Tidtager!AT19&amp;"##BLUE_3_FIELD##"</f>
        <v>##BLUE_3_FIELD####BLUE_3_FIELD##</v>
      </c>
      <c r="AQ9" t="str">
        <f>"##BLUE_3_FIELD##"&amp;Tidtager!AU19&amp;"##BLUE_3_FIELD##"</f>
        <v>##BLUE_3_FIELD####BLUE_3_FIELD##</v>
      </c>
      <c r="AR9" t="str">
        <f>"##BLUE_3_FIELD##"&amp;Tidtager!AV19&amp;"##BLUE_3_FIELD##"</f>
        <v>##BLUE_3_FIELD####BLUE_3_FIELD##</v>
      </c>
      <c r="AS9" t="str">
        <f>"##BLUE_3_FIELD##"&amp;Tidtager!BE19&amp;"##BLUE_3_FIELD##"</f>
        <v>##BLUE_3_FIELD####BLUE_3_FIELD##</v>
      </c>
      <c r="AT9" t="str">
        <f>"##BLUE_3_FIELD##"&amp;Tidtager!BF19&amp;"##BLUE_3_FIELD##"</f>
        <v>##BLUE_3_FIELD##2##BLUE_3_FIELD##</v>
      </c>
      <c r="AU9" t="str">
        <f>"##BLUE_3_FIELD##"&amp;Tidtager!BG19&amp;"##BLUE_3_FIELD##"</f>
        <v>##BLUE_3_FIELD##0##BLUE_3_FIELD##</v>
      </c>
      <c r="AV9" t="str">
        <f>"##BLUE_3_FIELD##"&amp;Tidtager!BH19&amp;"##BLUE_3_FIELD##"</f>
        <v>##BLUE_3_FIELD## ##BLUE_3_FIELD##</v>
      </c>
      <c r="AW9" t="str">
        <f>"##BLUE_3_FIELD##"&amp;Tidtager!BI19&amp;"##BLUE_3_FIELD##"</f>
        <v>##BLUE_3_FIELD####BLUE_3_FIELD##</v>
      </c>
      <c r="AX9" t="str">
        <f>"##BLUE_3_FIELD##"&amp;Tidtager!BJ19&amp;"##BLUE_3_FIELD##"</f>
        <v>##BLUE_3_FIELD####BLUE_3_FIELD##</v>
      </c>
      <c r="AY9" t="str">
        <f>"##BLUE_3_FIELD##"&amp;Tidtager!BK19&amp;"##BLUE_3_FIELD##"</f>
        <v>##BLUE_3_FIELD####BLUE_3_FIELD##</v>
      </c>
      <c r="AZ9" t="str">
        <f>"##BLUE_3_FIELD##"&amp;Tidtager!BL19&amp;"##BLUE_3_FIELD##"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str">
        <f>"##BLUE_4_FIELD##"&amp;Tidtager!Q20&amp;"##BLUE_4_FIELD##"</f>
        <v>##BLUE_4_FIELD####BLUE_4_FIELD##</v>
      </c>
      <c r="P10" t="str">
        <f>"##BLUE_4_FIELD##"&amp;Tidtager!R20&amp;"##BLUE_4_FIELD##"</f>
        <v>##BLUE_4_FIELD####BLUE_4_FIELD##</v>
      </c>
      <c r="Q10" t="str">
        <f>"##BLUE_4_FIELD##"&amp;Tidtager!S20&amp;"##BLUE_4_FIELD##"</f>
        <v>##BLUE_4_FIELD####BLUE_4_FIELD##</v>
      </c>
      <c r="R10" t="str">
        <f>"##BLUE_4_FIELD##"&amp;Tidtager!T20&amp;"##BLUE_4_FIELD##"</f>
        <v>##BLUE_4_FIELD####BLUE_4_FIELD##</v>
      </c>
      <c r="S10" t="str">
        <f>"##BLUE_4_FIELD##"&amp;Tidtager!U20&amp;"##BLUE_4_FIELD##"</f>
        <v>##BLUE_4_FIELD####BLUE_4_FIELD##</v>
      </c>
      <c r="T10" t="str">
        <f>"##BLUE_4_FIELD##"&amp;Tidtager!V20&amp;"##BLUE_4_FIELD##"</f>
        <v>##BLUE_4_FIELD####BLUE_4_FIELD##</v>
      </c>
      <c r="U10" t="str">
        <f>"##BLUE_4_FIELD##"&amp;Tidtager!W20&amp;"##BLUE_4_FIELD##"</f>
        <v>##BLUE_4_FIELD####BLUE_4_FIELD##</v>
      </c>
      <c r="V10" t="str">
        <f>"##BLUE_4_FIELD##"&amp;Tidtager!X20&amp;"##BLUE_4_FIELD##"</f>
        <v>##BLUE_4_FIELD####BLUE_4_FIELD##</v>
      </c>
      <c r="W10" t="str">
        <f>"##BLUE_4_FIELD##"&amp;Tidtager!Y20&amp;"##BLUE_4_FIELD##"</f>
        <v>##BLUE_4_FIELD####BLUE_4_FIELD##</v>
      </c>
      <c r="X10" t="str">
        <f>"##BLUE_4_FIELD##"&amp;Tidtager!Z20&amp;"##BLUE_4_FIELD##"</f>
        <v>##BLUE_4_FIELD##4##BLUE_4_FIELD##</v>
      </c>
      <c r="Y10" t="str">
        <f>"##BLUE_4_FIELD##"&amp;Tidtager!AC20&amp;"##BLUE_4_FIELD##"</f>
        <v>##BLUE_4_FIELD####BLUE_4_FIELD##</v>
      </c>
      <c r="Z10" t="str">
        <f>"##BLUE_4_FIELD##"&amp;Tidtager!AD20&amp;"##BLUE_4_FIELD##"</f>
        <v>##BLUE_4_FIELD##1##BLUE_4_FIELD##</v>
      </c>
      <c r="AA10" t="str">
        <f>"##BLUE_4_FIELD##"&amp;Tidtager!AE20&amp;"##BLUE_4_FIELD##"</f>
        <v>##BLUE_4_FIELD####BLUE_4_FIELD##</v>
      </c>
      <c r="AB10" t="str">
        <f>"##BLUE_4_FIELD##"&amp;Tidtager!AF20&amp;"##BLUE_4_FIELD##"</f>
        <v>##BLUE_4_FIELD####BLUE_4_FIELD##</v>
      </c>
      <c r="AC10" t="str">
        <f>"##BLUE_4_FIELD##"&amp;Tidtager!AG20&amp;"##BLUE_4_FIELD##"</f>
        <v>##BLUE_4_FIELD####BLUE_4_FIELD##</v>
      </c>
      <c r="AD10" t="str">
        <f>"##BLUE_4_FIELD##"&amp;Tidtager!AH20&amp;"##BLUE_4_FIELD##"</f>
        <v>##BLUE_4_FIELD####BLUE_4_FIELD##</v>
      </c>
      <c r="AE10" t="str">
        <f>"##BLUE_4_FIELD##"&amp;Tidtager!AI20&amp;"##BLUE_4_FIELD##"</f>
        <v>##BLUE_4_FIELD####BLUE_4_FIELD##</v>
      </c>
      <c r="AF10" t="str">
        <f>"##BLUE_4_FIELD##"&amp;Tidtager!AJ20&amp;"##BLUE_4_FIELD##"</f>
        <v>##BLUE_4_FIELD####BLUE_4_FIELD##</v>
      </c>
      <c r="AG10" t="str">
        <f>"##BLUE_4_FIELD##"&amp;Tidtager!AK20&amp;"##BLUE_4_FIELD##"</f>
        <v>##BLUE_4_FIELD####BLUE_4_FIELD##</v>
      </c>
      <c r="AH10" t="str">
        <f>"##BLUE_4_FIELD##"&amp;Tidtager!AL20&amp;"##BLUE_4_FIELD##"</f>
        <v>##BLUE_4_FIELD####BLUE_4_FIELD##</v>
      </c>
      <c r="AI10" t="str">
        <f>"##BLUE_4_FIELD##"&amp;Tidtager!AM20&amp;"##BLUE_4_FIELD##"</f>
        <v>##BLUE_4_FIELD####BLUE_4_FIELD##</v>
      </c>
      <c r="AJ10" t="str">
        <f>"##BLUE_4_FIELD##"&amp;Tidtager!AN20&amp;"##BLUE_4_FIELD##"</f>
        <v>##BLUE_4_FIELD##2##BLUE_4_FIELD##</v>
      </c>
      <c r="AK10" t="str">
        <f>"##BLUE_4_FIELD##"&amp;Tidtager!AO20&amp;"##BLUE_4_FIELD##"</f>
        <v>##BLUE_4_FIELD####BLUE_4_FIELD##</v>
      </c>
      <c r="AL10" t="str">
        <f>"##BLUE_4_FIELD##"&amp;Tidtager!AP20&amp;"##BLUE_4_FIELD##"</f>
        <v>##BLUE_4_FIELD####BLUE_4_FIELD##</v>
      </c>
      <c r="AM10" t="str">
        <f>"##BLUE_4_FIELD##"&amp;Tidtager!AQ20&amp;"##BLUE_4_FIELD##"</f>
        <v>##BLUE_4_FIELD####BLUE_4_FIELD##</v>
      </c>
      <c r="AN10" t="str">
        <f>"##BLUE_4_FIELD##"&amp;Tidtager!AR20&amp;"##BLUE_4_FIELD##"</f>
        <v>##BLUE_4_FIELD####BLUE_4_FIELD##</v>
      </c>
      <c r="AO10" t="str">
        <f>"##BLUE_4_FIELD##"&amp;Tidtager!AS20&amp;"##BLUE_4_FIELD##"</f>
        <v>##BLUE_4_FIELD####BLUE_4_FIELD##</v>
      </c>
      <c r="AP10" t="str">
        <f>"##BLUE_4_FIELD##"&amp;Tidtager!AT20&amp;"##BLUE_4_FIELD##"</f>
        <v>##BLUE_4_FIELD####BLUE_4_FIELD##</v>
      </c>
      <c r="AQ10" t="str">
        <f>"##BLUE_4_FIELD##"&amp;Tidtager!AU20&amp;"##BLUE_4_FIELD##"</f>
        <v>##BLUE_4_FIELD####BLUE_4_FIELD##</v>
      </c>
      <c r="AR10" t="str">
        <f>"##BLUE_4_FIELD##"&amp;Tidtager!AV20&amp;"##BLUE_4_FIELD##"</f>
        <v>##BLUE_4_FIELD####BLUE_4_FIELD##</v>
      </c>
      <c r="AS10" t="str">
        <f>"##BLUE_4_FIELD##"&amp;Tidtager!BE20&amp;"##BLUE_4_FIELD##"</f>
        <v>##BLUE_4_FIELD####BLUE_4_FIELD##</v>
      </c>
      <c r="AT10" t="str">
        <f>"##BLUE_4_FIELD##"&amp;Tidtager!BF20&amp;"##BLUE_4_FIELD##"</f>
        <v>##BLUE_4_FIELD##2##BLUE_4_FIELD##</v>
      </c>
      <c r="AU10" t="str">
        <f>"##BLUE_4_FIELD##"&amp;Tidtager!BG20&amp;"##BLUE_4_FIELD##"</f>
        <v>##BLUE_4_FIELD##0##BLUE_4_FIELD##</v>
      </c>
      <c r="AV10" t="str">
        <f>"##BLUE_4_FIELD##"&amp;Tidtager!BH20&amp;"##BLUE_4_FIELD##"</f>
        <v>##BLUE_4_FIELD## ##BLUE_4_FIELD##</v>
      </c>
      <c r="AW10" t="str">
        <f>"##BLUE_4_FIELD##"&amp;Tidtager!BI20&amp;"##BLUE_4_FIELD##"</f>
        <v>##BLUE_4_FIELD####BLUE_4_FIELD##</v>
      </c>
      <c r="AX10" t="str">
        <f>"##BLUE_4_FIELD##"&amp;Tidtager!BJ20&amp;"##BLUE_4_FIELD##"</f>
        <v>##BLUE_4_FIELD####BLUE_4_FIELD##</v>
      </c>
      <c r="AY10" t="str">
        <f>"##BLUE_4_FIELD##"&amp;Tidtager!BK20&amp;"##BLUE_4_FIELD##"</f>
        <v>##BLUE_4_FIELD####BLUE_4_FIELD##</v>
      </c>
      <c r="AZ10" t="str">
        <f>"##BLUE_4_FIELD##"&amp;Tidtager!BL20&amp;"##BLUE_4_FIELD##"</f>
        <v>##BLUE_4_FIELD####BLUE_4_FIELD##</v>
      </c>
    </row>
    <row r="11" spans="1:52" ht="12.75">
      <c r="A11" t="str">
        <f>"##BLUE_5_FIELD##"&amp;Tidtager!C21&amp;"##BLUE_5_FIELD##"</f>
        <v>##BLUE_5_FIELD## ##BLUE_5_FIELD##</v>
      </c>
      <c r="B11" t="str">
        <f>"##BLUE_5_FIELD##"&amp;Tidtager!D21&amp;"##BLUE_5_FIELD##"</f>
        <v>##BLUE_5_FIELD## ##BLUE_5_FIELD##</v>
      </c>
      <c r="C11" t="str">
        <f>"##BLUE_5_FIELD##"&amp;Tidtager!E21&amp;"##BLUE_5_FIELD##"</f>
        <v>##BLUE_5_FIELD####BLUE_5_FIELD##</v>
      </c>
      <c r="D11" t="str">
        <f>"##BLUE_5_FIELD##"&amp;Tidtager!F21&amp;"##BLUE_5_FIELD##"</f>
        <v>##BLUE_5_FIELD####BLUE_5_FIELD##</v>
      </c>
      <c r="E11" t="str">
        <f>"##BLUE_5_FIELD##"&amp;Tidtager!G21&amp;"##BLUE_5_FIELD##"</f>
        <v>##BLUE_5_FIELD####BLUE_5_FIELD##</v>
      </c>
      <c r="F11" t="str">
        <f>"##BLUE_5_FIELD##"&amp;Tidtager!H21&amp;"##BLUE_5_FIELD##"</f>
        <v>##BLUE_5_FIELD## ##BLUE_5_FIELD##</v>
      </c>
      <c r="G11" t="str">
        <f>"##BLUE_5_FIELD##"&amp;Tidtager!I21&amp;"##BLUE_5_FIELD##"</f>
        <v>##BLUE_5_FIELD####BLUE_5_FIELD##</v>
      </c>
      <c r="H11" t="str">
        <f>"##BLUE_5_FIELD##"&amp;Tidtager!J21&amp;"##BLUE_5_FIELD##"</f>
        <v>##BLUE_5_FIELD####BLUE_5_FIELD##</v>
      </c>
      <c r="I11" t="str">
        <f>"##BLUE_5_FIELD##"&amp;Tidtager!K21&amp;"##BLUE_5_FIELD##"</f>
        <v>##BLUE_5_FIELD####BLUE_5_FIELD##</v>
      </c>
      <c r="J11" t="str">
        <f>"##BLUE_5_FIELD##"&amp;Tidtager!L21&amp;"##BLUE_5_FIELD##"</f>
        <v>##BLUE_5_FIELD####BLUE_5_FIELD##</v>
      </c>
      <c r="K11" t="str">
        <f>"##BLUE_5_FIELD##"&amp;Tidtager!M21&amp;"##BLUE_5_FIELD##"</f>
        <v>##BLUE_5_FIELD####BLUE_5_FIELD##</v>
      </c>
      <c r="L11" t="str">
        <f>"##BLUE_5_FIELD##"&amp;Tidtager!N21&amp;"##BLUE_5_FIELD##"</f>
        <v>##BLUE_5_FIELD####BLUE_5_FIELD##</v>
      </c>
      <c r="M11" t="str">
        <f>"##BLUE_5_FIELD##"&amp;Tidtager!O21&amp;"##BLUE_5_FIELD##"</f>
        <v>##BLUE_5_FIELD####BLUE_5_FIELD##</v>
      </c>
      <c r="N11" t="str">
        <f>"##BLUE_5_FIELD##"&amp;Tidtager!P21&amp;"##BLUE_5_FIELD##"</f>
        <v>##BLUE_5_FIELD####BLUE_5_FIELD##</v>
      </c>
      <c r="O11" t="str">
        <f>"##BLUE_5_FIELD##"&amp;Tidtager!Q21&amp;"##BLUE_5_FIELD##"</f>
        <v>##BLUE_5_FIELD####BLUE_5_FIELD##</v>
      </c>
      <c r="P11" t="str">
        <f>"##BLUE_5_FIELD##"&amp;Tidtager!R21&amp;"##BLUE_5_FIELD##"</f>
        <v>##BLUE_5_FIELD##2##BLUE_5_FIELD##</v>
      </c>
      <c r="Q11" t="str">
        <f>"##BLUE_5_FIELD##"&amp;Tidtager!S21&amp;"##BLUE_5_FIELD##"</f>
        <v>##BLUE_5_FIELD####BLUE_5_FIELD##</v>
      </c>
      <c r="R11" t="str">
        <f>"##BLUE_5_FIELD##"&amp;Tidtager!T21&amp;"##BLUE_5_FIELD##"</f>
        <v>##BLUE_5_FIELD####BLUE_5_FIELD##</v>
      </c>
      <c r="S11" t="str">
        <f>"##BLUE_5_FIELD##"&amp;Tidtager!U21&amp;"##BLUE_5_FIELD##"</f>
        <v>##BLUE_5_FIELD####BLUE_5_FIELD##</v>
      </c>
      <c r="T11" t="str">
        <f>"##BLUE_5_FIELD##"&amp;Tidtager!V21&amp;"##BLUE_5_FIELD##"</f>
        <v>##BLUE_5_FIELD####BLUE_5_FIELD##</v>
      </c>
      <c r="U11" t="str">
        <f>"##BLUE_5_FIELD##"&amp;Tidtager!W21&amp;"##BLUE_5_FIELD##"</f>
        <v>##BLUE_5_FIELD####BLUE_5_FIELD##</v>
      </c>
      <c r="V11" t="str">
        <f>"##BLUE_5_FIELD##"&amp;Tidtager!X21&amp;"##BLUE_5_FIELD##"</f>
        <v>##BLUE_5_FIELD####BLUE_5_FIELD##</v>
      </c>
      <c r="W11" t="str">
        <f>"##BLUE_5_FIELD##"&amp;Tidtager!Y21&amp;"##BLUE_5_FIELD##"</f>
        <v>##BLUE_5_FIELD####BLUE_5_FIELD##</v>
      </c>
      <c r="X11" t="str">
        <f>"##BLUE_5_FIELD##"&amp;Tidtager!Z21&amp;"##BLUE_5_FIELD##"</f>
        <v>##BLUE_5_FIELD####BLUE_5_FIELD##</v>
      </c>
      <c r="Y11" t="str">
        <f>"##BLUE_5_FIELD##"&amp;Tidtager!AC21&amp;"##BLUE_5_FIELD##"</f>
        <v>##BLUE_5_FIELD####BLUE_5_FIELD##</v>
      </c>
      <c r="Z11" t="str">
        <f>"##BLUE_5_FIELD##"&amp;Tidtager!AD21&amp;"##BLUE_5_FIELD##"</f>
        <v>##BLUE_5_FIELD####BLUE_5_FIELD##</v>
      </c>
      <c r="AA11" t="str">
        <f>"##BLUE_5_FIELD##"&amp;Tidtager!AE21&amp;"##BLUE_5_FIELD##"</f>
        <v>##BLUE_5_FIELD####BLUE_5_FIELD##</v>
      </c>
      <c r="AB11" t="str">
        <f>"##BLUE_5_FIELD##"&amp;Tidtager!AF21&amp;"##BLUE_5_FIELD##"</f>
        <v>##BLUE_5_FIELD####BLUE_5_FIELD##</v>
      </c>
      <c r="AC11" t="str">
        <f>"##BLUE_5_FIELD##"&amp;Tidtager!AG21&amp;"##BLUE_5_FIELD##"</f>
        <v>##BLUE_5_FIELD####BLUE_5_FIELD##</v>
      </c>
      <c r="AD11" t="str">
        <f>"##BLUE_5_FIELD##"&amp;Tidtager!AH21&amp;"##BLUE_5_FIELD##"</f>
        <v>##BLUE_5_FIELD####BLUE_5_FIELD##</v>
      </c>
      <c r="AE11" t="str">
        <f>"##BLUE_5_FIELD##"&amp;Tidtager!AI21&amp;"##BLUE_5_FIELD##"</f>
        <v>##BLUE_5_FIELD####BLUE_5_FIELD##</v>
      </c>
      <c r="AF11" t="str">
        <f>"##BLUE_5_FIELD##"&amp;Tidtager!AJ21&amp;"##BLUE_5_FIELD##"</f>
        <v>##BLUE_5_FIELD####BLUE_5_FIELD##</v>
      </c>
      <c r="AG11" t="str">
        <f>"##BLUE_5_FIELD##"&amp;Tidtager!AK21&amp;"##BLUE_5_FIELD##"</f>
        <v>##BLUE_5_FIELD####BLUE_5_FIELD##</v>
      </c>
      <c r="AH11" t="str">
        <f>"##BLUE_5_FIELD##"&amp;Tidtager!AL21&amp;"##BLUE_5_FIELD##"</f>
        <v>##BLUE_5_FIELD##3##BLUE_5_FIELD##</v>
      </c>
      <c r="AI11" t="str">
        <f>"##BLUE_5_FIELD##"&amp;Tidtager!AM21&amp;"##BLUE_5_FIELD##"</f>
        <v>##BLUE_5_FIELD####BLUE_5_FIELD##</v>
      </c>
      <c r="AJ11" t="str">
        <f>"##BLUE_5_FIELD##"&amp;Tidtager!AN21&amp;"##BLUE_5_FIELD##"</f>
        <v>##BLUE_5_FIELD####BLUE_5_FIELD##</v>
      </c>
      <c r="AK11" t="str">
        <f>"##BLUE_5_FIELD##"&amp;Tidtager!AO21&amp;"##BLUE_5_FIELD##"</f>
        <v>##BLUE_5_FIELD####BLUE_5_FIELD##</v>
      </c>
      <c r="AL11" t="str">
        <f>"##BLUE_5_FIELD##"&amp;Tidtager!AP21&amp;"##BLUE_5_FIELD##"</f>
        <v>##BLUE_5_FIELD####BLUE_5_FIELD##</v>
      </c>
      <c r="AM11" t="str">
        <f>"##BLUE_5_FIELD##"&amp;Tidtager!AQ21&amp;"##BLUE_5_FIELD##"</f>
        <v>##BLUE_5_FIELD####BLUE_5_FIELD##</v>
      </c>
      <c r="AN11" t="str">
        <f>"##BLUE_5_FIELD##"&amp;Tidtager!AR21&amp;"##BLUE_5_FIELD##"</f>
        <v>##BLUE_5_FIELD####BLUE_5_FIELD##</v>
      </c>
      <c r="AO11" t="str">
        <f>"##BLUE_5_FIELD##"&amp;Tidtager!AS21&amp;"##BLUE_5_FIELD##"</f>
        <v>##BLUE_5_FIELD####BLUE_5_FIELD##</v>
      </c>
      <c r="AP11" t="str">
        <f>"##BLUE_5_FIELD##"&amp;Tidtager!AT21&amp;"##BLUE_5_FIELD##"</f>
        <v>##BLUE_5_FIELD####BLUE_5_FIELD##</v>
      </c>
      <c r="AQ11" t="str">
        <f>"##BLUE_5_FIELD##"&amp;Tidtager!AU21&amp;"##BLUE_5_FIELD##"</f>
        <v>##BLUE_5_FIELD####BLUE_5_FIELD##</v>
      </c>
      <c r="AR11" t="str">
        <f>"##BLUE_5_FIELD##"&amp;Tidtager!AV21&amp;"##BLUE_5_FIELD##"</f>
        <v>##BLUE_5_FIELD##1##BLUE_5_FIELD##</v>
      </c>
      <c r="AS11" t="str">
        <f>"##BLUE_5_FIELD##"&amp;Tidtager!BE21&amp;"##BLUE_5_FIELD##"</f>
        <v>##BLUE_5_FIELD####BLUE_5_FIELD##</v>
      </c>
      <c r="AT11" t="str">
        <f>"##BLUE_5_FIELD##"&amp;Tidtager!BF21&amp;"##BLUE_5_FIELD##"</f>
        <v>##BLUE_5_FIELD##2##BLUE_5_FIELD##</v>
      </c>
      <c r="AU11" t="str">
        <f>"##BLUE_5_FIELD##"&amp;Tidtager!BG21&amp;"##BLUE_5_FIELD##"</f>
        <v>##BLUE_5_FIELD##0##BLUE_5_FIELD##</v>
      </c>
      <c r="AV11" t="str">
        <f>"##BLUE_5_FIELD##"&amp;Tidtager!BH21&amp;"##BLUE_5_FIELD##"</f>
        <v>##BLUE_5_FIELD## ##BLUE_5_FIELD##</v>
      </c>
      <c r="AW11" t="str">
        <f>"##BLUE_5_FIELD##"&amp;Tidtager!BI21&amp;"##BLUE_5_FIELD##"</f>
        <v>##BLUE_5_FIELD####BLUE_5_FIELD##</v>
      </c>
      <c r="AX11" t="str">
        <f>"##BLUE_5_FIELD##"&amp;Tidtager!BJ21&amp;"##BLUE_5_FIELD##"</f>
        <v>##BLUE_5_FIELD####BLUE_5_FIELD##</v>
      </c>
      <c r="AY11" t="str">
        <f>"##BLUE_5_FIELD##"&amp;Tidtager!BK21&amp;"##BLUE_5_FIELD##"</f>
        <v>##BLUE_5_FIELD####BLUE_5_FIELD##</v>
      </c>
      <c r="AZ11" t="str">
        <f>"##BLUE_5_FIELD##"&amp;Tidtager!BL21&amp;"##BLUE_5_FIELD##"</f>
        <v>##BLUE_5_FIELD##0##BLUE_5_FIELD##</v>
      </c>
    </row>
    <row r="13" spans="1:52" ht="12.75">
      <c r="A13" t="str">
        <f>"##WHITE_1_FIELD##"&amp;Tidtager!C26&amp;"##WHITE_1_FIELD##"</f>
        <v>##WHITE_1_FIELD## ##WHITE_1_FIELD##</v>
      </c>
      <c r="B13" t="str">
        <f>"##WHITE_1_FIELD##"&amp;Tidtager!D26&amp;"##WHITE_1_FIELD##"</f>
        <v>##WHITE_1_FIELD## ##WHITE_1_FIELD##</v>
      </c>
      <c r="C13" t="str">
        <f>"##WHITE_1_FIELD##"&amp;Tidtager!E26&amp;"##WHITE_1_FIELD##"</f>
        <v>##WHITE_1_FIELD####WHITE_1_FIELD##</v>
      </c>
      <c r="D13" t="str">
        <f>"##WHITE_1_FIELD##"&amp;Tidtager!F26&amp;"##WHITE_1_FIELD##"</f>
        <v>##WHITE_1_FIELD####WHITE_1_FIELD##</v>
      </c>
      <c r="E13" t="str">
        <f>"##WHITE_1_FIELD##"&amp;Tidtager!G26&amp;"##WHITE_1_FIELD##"</f>
        <v>##WHITE_1_FIELD####WHITE_1_FIELD##</v>
      </c>
      <c r="F13" t="str">
        <f>"##WHITE_1_FIELD##"&amp;Tidtager!H26&amp;"##WHITE_1_FIELD##"</f>
        <v>##WHITE_1_FIELD####WHITE_1_FIELD##</v>
      </c>
      <c r="G13" t="str">
        <f>"##WHITE_1_FIELD##"&amp;Tidtager!I26&amp;"##WHITE_1_FIELD##"</f>
        <v>##WHITE_1_FIELD####WHITE_1_FIELD##</v>
      </c>
      <c r="H13" t="str">
        <f>"##WHITE_1_FIELD##"&amp;Tidtager!J26&amp;"##WHITE_1_FIELD##"</f>
        <v>##WHITE_1_FIELD####WHITE_1_FIELD##</v>
      </c>
      <c r="I13" t="str">
        <f>"##WHITE_1_FIELD##"&amp;Tidtager!K26&amp;"##WHITE_1_FIELD##"</f>
        <v>##WHITE_1_FIELD####WHITE_1_FIELD##</v>
      </c>
      <c r="J13" t="str">
        <f>"##WHITE_1_FIELD##"&amp;Tidtager!L26&amp;"##WHITE_1_FIELD##"</f>
        <v>##WHITE_1_FIELD####WHITE_1_FIELD##</v>
      </c>
      <c r="K13" t="str">
        <f>"##WHITE_1_FIELD##"&amp;Tidtager!M26&amp;"##WHITE_1_FIELD##"</f>
        <v>##WHITE_1_FIELD####WHITE_1_FIELD##</v>
      </c>
      <c r="L13" t="str">
        <f>"##WHITE_1_FIELD##"&amp;Tidtager!N26&amp;"##WHITE_1_FIELD##"</f>
        <v>##WHITE_1_FIELD##2##WHITE_1_FIELD##</v>
      </c>
      <c r="M13" t="str">
        <f>"##WHITE_1_FIELD##"&amp;Tidtager!O26&amp;"##WHITE_1_FIELD##"</f>
        <v>##WHITE_1_FIELD####WHITE_1_FIELD##</v>
      </c>
      <c r="N13" t="str">
        <f>"##WHITE_1_FIELD##"&amp;Tidtager!P26&amp;"##WHITE_1_FIELD##"</f>
        <v>##WHITE_1_FIELD####WHITE_1_FIELD##</v>
      </c>
      <c r="O13" t="str">
        <f>"##WHITE_1_FIELD##"&amp;Tidtager!Q26&amp;"##WHITE_1_FIELD##"</f>
        <v>##WHITE_1_FIELD####WHITE_1_FIELD##</v>
      </c>
      <c r="P13" t="str">
        <f>"##WHITE_1_FIELD##"&amp;Tidtager!R26&amp;"##WHITE_1_FIELD##"</f>
        <v>##WHITE_1_FIELD####WHITE_1_FIELD##</v>
      </c>
      <c r="Q13" t="str">
        <f>"##WHITE_1_FIELD##"&amp;Tidtager!S26&amp;"##WHITE_1_FIELD##"</f>
        <v>##WHITE_1_FIELD####WHITE_1_FIELD##</v>
      </c>
      <c r="R13" t="str">
        <f>"##WHITE_1_FIELD##"&amp;Tidtager!T26&amp;"##WHITE_1_FIELD##"</f>
        <v>##WHITE_1_FIELD##1##WHITE_1_FIELD##</v>
      </c>
      <c r="S13" t="str">
        <f>"##WHITE_1_FIELD##"&amp;Tidtager!U26&amp;"##WHITE_1_FIELD##"</f>
        <v>##WHITE_1_FIELD####WHITE_1_FIELD##</v>
      </c>
      <c r="T13" t="str">
        <f>"##WHITE_1_FIELD##"&amp;Tidtager!V26&amp;"##WHITE_1_FIELD##"</f>
        <v>##WHITE_1_FIELD####WHITE_1_FIELD##</v>
      </c>
      <c r="U13" t="str">
        <f>"##WHITE_1_FIELD##"&amp;Tidtager!W26&amp;"##WHITE_1_FIELD##"</f>
        <v>##WHITE_1_FIELD####WHITE_1_FIELD##</v>
      </c>
      <c r="V13" t="str">
        <f>"##WHITE_1_FIELD##"&amp;Tidtager!X26&amp;"##WHITE_1_FIELD##"</f>
        <v>##WHITE_1_FIELD####WHITE_1_FIELD##</v>
      </c>
      <c r="W13" t="str">
        <f>"##WHITE_1_FIELD##"&amp;Tidtager!Y26&amp;"##WHITE_1_FIELD##"</f>
        <v>##WHITE_1_FIELD####WHITE_1_FIELD##</v>
      </c>
      <c r="X13" t="str">
        <f>"##WHITE_1_FIELD##"&amp;Tidtager!Z26&amp;"##WHITE_1_FIELD##"</f>
        <v>##WHITE_1_FIELD####WHITE_1_FIELD##</v>
      </c>
      <c r="Y13" t="str">
        <f>"##WHITE_1_FIELD##"&amp;Tidtager!AC26&amp;"##WHITE_1_FIELD##"</f>
        <v>##WHITE_1_FIELD####WHITE_1_FIELD##</v>
      </c>
      <c r="Z13" t="str">
        <f>"##WHITE_1_FIELD##"&amp;Tidtager!AD26&amp;"##WHITE_1_FIELD##"</f>
        <v>##WHITE_1_FIELD####WHITE_1_FIELD##</v>
      </c>
      <c r="AA13" t="str">
        <f>"##WHITE_1_FIELD##"&amp;Tidtager!AE26&amp;"##WHITE_1_FIELD##"</f>
        <v>##WHITE_1_FIELD####WHITE_1_FIELD##</v>
      </c>
      <c r="AB13" t="str">
        <f>"##WHITE_1_FIELD##"&amp;Tidtager!AF26&amp;"##WHITE_1_FIELD##"</f>
        <v>##WHITE_1_FIELD##3##WHITE_1_FIELD##</v>
      </c>
      <c r="AC13" t="str">
        <f>"##WHITE_1_FIELD##"&amp;Tidtager!AG26&amp;"##WHITE_1_FIELD##"</f>
        <v>##WHITE_1_FIELD####WHITE_1_FIELD##</v>
      </c>
      <c r="AD13" t="str">
        <f>"##WHITE_1_FIELD##"&amp;Tidtager!AH26&amp;"##WHITE_1_FIELD##"</f>
        <v>##WHITE_1_FIELD####WHITE_1_FIELD##</v>
      </c>
      <c r="AE13" t="str">
        <f>"##WHITE_1_FIELD##"&amp;Tidtager!AI26&amp;"##WHITE_1_FIELD##"</f>
        <v>##WHITE_1_FIELD####WHITE_1_FIELD##</v>
      </c>
      <c r="AF13" t="str">
        <f>"##WHITE_1_FIELD##"&amp;Tidtager!AJ26&amp;"##WHITE_1_FIELD##"</f>
        <v>##WHITE_1_FIELD####WHITE_1_FIELD##</v>
      </c>
      <c r="AG13" t="str">
        <f>"##WHITE_1_FIELD##"&amp;Tidtager!AK26&amp;"##WHITE_1_FIELD##"</f>
        <v>##WHITE_1_FIELD####WHITE_1_FIELD##</v>
      </c>
      <c r="AH13" t="str">
        <f>"##WHITE_1_FIELD##"&amp;Tidtager!AL26&amp;"##WHITE_1_FIELD##"</f>
        <v>##WHITE_1_FIELD####WHITE_1_FIELD##</v>
      </c>
      <c r="AI13" t="str">
        <f>"##WHITE_1_FIELD##"&amp;Tidtager!AM26&amp;"##WHITE_1_FIELD##"</f>
        <v>##WHITE_1_FIELD####WHITE_1_FIELD##</v>
      </c>
      <c r="AJ13" t="str">
        <f>"##WHITE_1_FIELD##"&amp;Tidtager!AN26&amp;"##WHITE_1_FIELD##"</f>
        <v>##WHITE_1_FIELD####WHITE_1_FIELD##</v>
      </c>
      <c r="AK13" t="str">
        <f>"##WHITE_1_FIELD##"&amp;Tidtager!AO26&amp;"##WHITE_1_FIELD##"</f>
        <v>##WHITE_1_FIELD####WHITE_1_FIELD##</v>
      </c>
      <c r="AL13" t="str">
        <f>"##WHITE_1_FIELD##"&amp;Tidtager!AP26&amp;"##WHITE_1_FIELD##"</f>
        <v>##WHITE_1_FIELD####WHITE_1_FIELD##</v>
      </c>
      <c r="AM13" t="str">
        <f>"##WHITE_1_FIELD##"&amp;Tidtager!AQ26&amp;"##WHITE_1_FIELD##"</f>
        <v>##WHITE_1_FIELD####WHITE_1_FIELD##</v>
      </c>
      <c r="AN13" t="str">
        <f>"##WHITE_1_FIELD##"&amp;Tidtager!AR26&amp;"##WHITE_1_FIELD##"</f>
        <v>##WHITE_1_FIELD####WHITE_1_FIELD##</v>
      </c>
      <c r="AO13" t="str">
        <f>"##WHITE_1_FIELD##"&amp;Tidtager!AS26&amp;"##WHITE_1_FIELD##"</f>
        <v>##WHITE_1_FIELD####WHITE_1_FIELD##</v>
      </c>
      <c r="AP13" t="str">
        <f>"##WHITE_1_FIELD##"&amp;Tidtager!AT26&amp;"##WHITE_1_FIELD##"</f>
        <v>##WHITE_1_FIELD##4##WHITE_1_FIELD##</v>
      </c>
      <c r="AQ13" t="str">
        <f>"##WHITE_1_FIELD##"&amp;Tidtager!AU26&amp;"##WHITE_1_FIELD##"</f>
        <v>##WHITE_1_FIELD####WHITE_1_FIELD##</v>
      </c>
      <c r="AR13" t="str">
        <f>"##WHITE_1_FIELD##"&amp;Tidtager!AV26&amp;"##WHITE_1_FIELD##"</f>
        <v>##WHITE_1_FIELD####WHITE_1_FIELD##</v>
      </c>
      <c r="AS13" t="str">
        <f>"##WHITE_1_FIELD##"&amp;Tidtager!BE26&amp;"##WHITE_1_FIELD##"</f>
        <v>##WHITE_1_FIELD####WHITE_1_FIELD##</v>
      </c>
      <c r="AT13" t="str">
        <f>"##WHITE_1_FIELD##"&amp;Tidtager!BF26&amp;"##WHITE_1_FIELD##"</f>
        <v>##WHITE_1_FIELD##3##WHITE_1_FIELD##</v>
      </c>
      <c r="AU13" t="str">
        <f>"##WHITE_1_FIELD##"&amp;Tidtager!BG26&amp;"##WHITE_1_FIELD##"</f>
        <v>##WHITE_1_FIELD##0##WHITE_1_FIELD##</v>
      </c>
      <c r="AV13" t="str">
        <f>"##WHITE_1_FIELD##"&amp;Tidtager!BH26&amp;"##WHITE_1_FIELD##"</f>
        <v>##WHITE_1_FIELD## ##WHITE_1_FIELD##</v>
      </c>
      <c r="AW13" t="str">
        <f>"##WHITE_1_FIELD##"&amp;Tidtager!BI26&amp;"##WHITE_1_FIELD##"</f>
        <v>##WHITE_1_FIELD####WHITE_1_FIELD##</v>
      </c>
      <c r="AX13" t="str">
        <f>"##WHITE_1_FIELD##"&amp;Tidtager!BJ26&amp;"##WHITE_1_FIELD##"</f>
        <v>##WHITE_1_FIELD####WHITE_1_FIELD##</v>
      </c>
      <c r="AY13" t="str">
        <f>"##WHITE_1_FIELD##"&amp;Tidtager!BK26&amp;"##WHITE_1_FIELD##"</f>
        <v>##WHITE_1_FIELD####WHITE_1_FIELD##</v>
      </c>
      <c r="AZ13" t="str">
        <f>"##WHITE_1_FIELD##"&amp;Tidtager!BL26&amp;"##WHITE_1_FIELD##"</f>
        <v>##WHITE_1_FIELD##Hold##WHITE_1_FIELD##</v>
      </c>
    </row>
    <row r="14" spans="1:52" ht="12.75">
      <c r="A14" t="str">
        <f>"##WHITE_2_FIELD##"&amp;Tidtager!C27&amp;"##WHITE_2_FIELD##"</f>
        <v>##WHITE_2_FIELD## ##WHITE_2_FIELD##</v>
      </c>
      <c r="B14" t="str">
        <f>"##WHITE_2_FIELD##"&amp;Tidtager!D27&amp;"##WHITE_2_FIELD##"</f>
        <v>##WHITE_2_FIELD## ##WHITE_2_FIELD##</v>
      </c>
      <c r="C14" t="str">
        <f>"##WHITE_2_FIELD##"&amp;Tidtager!E27&amp;"##WHITE_2_FIELD##"</f>
        <v>##WHITE_2_FIELD####WHITE_2_FIELD##</v>
      </c>
      <c r="D14" t="str">
        <f>"##WHITE_2_FIELD##"&amp;Tidtager!F27&amp;"##WHITE_2_FIELD##"</f>
        <v>##WHITE_2_FIELD####WHITE_2_FIELD##</v>
      </c>
      <c r="E14" t="str">
        <f>"##WHITE_2_FIELD##"&amp;Tidtager!G27&amp;"##WHITE_2_FIELD##"</f>
        <v>##WHITE_2_FIELD####WHITE_2_FIELD##</v>
      </c>
      <c r="F14" t="str">
        <f>"##WHITE_2_FIELD##"&amp;Tidtager!H27&amp;"##WHITE_2_FIELD##"</f>
        <v>##WHITE_2_FIELD####WHITE_2_FIELD##</v>
      </c>
      <c r="G14" t="str">
        <f>"##WHITE_2_FIELD##"&amp;Tidtager!I27&amp;"##WHITE_2_FIELD##"</f>
        <v>##WHITE_2_FIELD####WHITE_2_FIELD##</v>
      </c>
      <c r="H14" t="str">
        <f>"##WHITE_2_FIELD##"&amp;Tidtager!J27&amp;"##WHITE_2_FIELD##"</f>
        <v>##WHITE_2_FIELD####WHITE_2_FIELD##</v>
      </c>
      <c r="I14" t="str">
        <f>"##WHITE_2_FIELD##"&amp;Tidtager!K27&amp;"##WHITE_2_FIELD##"</f>
        <v>##WHITE_2_FIELD####WHITE_2_FIELD##</v>
      </c>
      <c r="J14" t="str">
        <f>"##WHITE_2_FIELD##"&amp;Tidtager!L27&amp;"##WHITE_2_FIELD##"</f>
        <v>##WHITE_2_FIELD####WHITE_2_FIELD##</v>
      </c>
      <c r="K14" t="str">
        <f>"##WHITE_2_FIELD##"&amp;Tidtager!M27&amp;"##WHITE_2_FIELD##"</f>
        <v>##WHITE_2_FIELD####WHITE_2_FIELD##</v>
      </c>
      <c r="L14" t="str">
        <f>"##WHITE_2_FIELD##"&amp;Tidtager!N27&amp;"##WHITE_2_FIELD##"</f>
        <v>##WHITE_2_FIELD####WHITE_2_FIELD##</v>
      </c>
      <c r="M14" t="str">
        <f>"##WHITE_2_FIELD##"&amp;Tidtager!O27&amp;"##WHITE_2_FIELD##"</f>
        <v>##WHITE_2_FIELD####WHITE_2_FIELD##</v>
      </c>
      <c r="N14" t="str">
        <f>"##WHITE_2_FIELD##"&amp;Tidtager!P27&amp;"##WHITE_2_FIELD##"</f>
        <v>##WHITE_2_FIELD##4##WHITE_2_FIELD##</v>
      </c>
      <c r="O14" t="str">
        <f>"##WHITE_2_FIELD##"&amp;Tidtager!Q27&amp;"##WHITE_2_FIELD##"</f>
        <v>##WHITE_2_FIELD####WHITE_2_FIELD##</v>
      </c>
      <c r="P14" t="str">
        <f>"##WHITE_2_FIELD##"&amp;Tidtager!R27&amp;"##WHITE_2_FIELD##"</f>
        <v>##WHITE_2_FIELD####WHITE_2_FIELD##</v>
      </c>
      <c r="Q14" t="str">
        <f>"##WHITE_2_FIELD##"&amp;Tidtager!S27&amp;"##WHITE_2_FIELD##"</f>
        <v>##WHITE_2_FIELD####WHITE_2_FIELD##</v>
      </c>
      <c r="R14" t="str">
        <f>"##WHITE_2_FIELD##"&amp;Tidtager!T27&amp;"##WHITE_2_FIELD##"</f>
        <v>##WHITE_2_FIELD####WHITE_2_FIELD##</v>
      </c>
      <c r="S14" t="str">
        <f>"##WHITE_2_FIELD##"&amp;Tidtager!U27&amp;"##WHITE_2_FIELD##"</f>
        <v>##WHITE_2_FIELD####WHITE_2_FIELD##</v>
      </c>
      <c r="T14" t="str">
        <f>"##WHITE_2_FIELD##"&amp;Tidtager!V27&amp;"##WHITE_2_FIELD##"</f>
        <v>##WHITE_2_FIELD##2##WHITE_2_FIELD##</v>
      </c>
      <c r="U14" t="str">
        <f>"##WHITE_2_FIELD##"&amp;Tidtager!W27&amp;"##WHITE_2_FIELD##"</f>
        <v>##WHITE_2_FIELD####WHITE_2_FIELD##</v>
      </c>
      <c r="V14" t="str">
        <f>"##WHITE_2_FIELD##"&amp;Tidtager!X27&amp;"##WHITE_2_FIELD##"</f>
        <v>##WHITE_2_FIELD####WHITE_2_FIELD##</v>
      </c>
      <c r="W14" t="str">
        <f>"##WHITE_2_FIELD##"&amp;Tidtager!Y27&amp;"##WHITE_2_FIELD##"</f>
        <v>##WHITE_2_FIELD####WHITE_2_FIELD##</v>
      </c>
      <c r="X14" t="str">
        <f>"##WHITE_2_FIELD##"&amp;Tidtager!Z27&amp;"##WHITE_2_FIELD##"</f>
        <v>##WHITE_2_FIELD####WHITE_2_FIELD##</v>
      </c>
      <c r="Y14" t="str">
        <f>"##WHITE_2_FIELD##"&amp;Tidtager!AC27&amp;"##WHITE_2_FIELD##"</f>
        <v>##WHITE_2_FIELD####WHITE_2_FIELD##</v>
      </c>
      <c r="Z14" t="str">
        <f>"##WHITE_2_FIELD##"&amp;Tidtager!AD27&amp;"##WHITE_2_FIELD##"</f>
        <v>##WHITE_2_FIELD##3##WHITE_2_FIELD##</v>
      </c>
      <c r="AA14" t="str">
        <f>"##WHITE_2_FIELD##"&amp;Tidtager!AE27&amp;"##WHITE_2_FIELD##"</f>
        <v>##WHITE_2_FIELD####WHITE_2_FIELD##</v>
      </c>
      <c r="AB14" t="str">
        <f>"##WHITE_2_FIELD##"&amp;Tidtager!AF27&amp;"##WHITE_2_FIELD##"</f>
        <v>##WHITE_2_FIELD####WHITE_2_FIELD##</v>
      </c>
      <c r="AC14" t="str">
        <f>"##WHITE_2_FIELD##"&amp;Tidtager!AG27&amp;"##WHITE_2_FIELD##"</f>
        <v>##WHITE_2_FIELD####WHITE_2_FIELD##</v>
      </c>
      <c r="AD14" t="str">
        <f>"##WHITE_2_FIELD##"&amp;Tidtager!AH27&amp;"##WHITE_2_FIELD##"</f>
        <v>##WHITE_2_FIELD####WHITE_2_FIELD##</v>
      </c>
      <c r="AE14" t="str">
        <f>"##WHITE_2_FIELD##"&amp;Tidtager!AI27&amp;"##WHITE_2_FIELD##"</f>
        <v>##WHITE_2_FIELD####WHITE_2_FIELD##</v>
      </c>
      <c r="AF14" t="str">
        <f>"##WHITE_2_FIELD##"&amp;Tidtager!AJ27&amp;"##WHITE_2_FIELD##"</f>
        <v>##WHITE_2_FIELD####WHITE_2_FIELD##</v>
      </c>
      <c r="AG14" t="str">
        <f>"##WHITE_2_FIELD##"&amp;Tidtager!AK27&amp;"##WHITE_2_FIELD##"</f>
        <v>##WHITE_2_FIELD####WHITE_2_FIELD##</v>
      </c>
      <c r="AH14" t="str">
        <f>"##WHITE_2_FIELD##"&amp;Tidtager!AL27&amp;"##WHITE_2_FIELD##"</f>
        <v>##WHITE_2_FIELD####WHITE_2_FIELD##</v>
      </c>
      <c r="AI14" t="str">
        <f>"##WHITE_2_FIELD##"&amp;Tidtager!AM27&amp;"##WHITE_2_FIELD##"</f>
        <v>##WHITE_2_FIELD####WHITE_2_FIELD##</v>
      </c>
      <c r="AJ14" t="str">
        <f>"##WHITE_2_FIELD##"&amp;Tidtager!AN27&amp;"##WHITE_2_FIELD##"</f>
        <v>##WHITE_2_FIELD####WHITE_2_FIELD##</v>
      </c>
      <c r="AK14" t="str">
        <f>"##WHITE_2_FIELD##"&amp;Tidtager!AO27&amp;"##WHITE_2_FIELD##"</f>
        <v>##WHITE_2_FIELD####WHITE_2_FIELD##</v>
      </c>
      <c r="AL14" t="str">
        <f>"##WHITE_2_FIELD##"&amp;Tidtager!AP27&amp;"##WHITE_2_FIELD##"</f>
        <v>##WHITE_2_FIELD####WHITE_2_FIELD##</v>
      </c>
      <c r="AM14" t="str">
        <f>"##WHITE_2_FIELD##"&amp;Tidtager!AQ27&amp;"##WHITE_2_FIELD##"</f>
        <v>##WHITE_2_FIELD####WHITE_2_FIELD##</v>
      </c>
      <c r="AN14" t="str">
        <f>"##WHITE_2_FIELD##"&amp;Tidtager!AR27&amp;"##WHITE_2_FIELD##"</f>
        <v>##WHITE_2_FIELD##1##WHITE_2_FIELD##</v>
      </c>
      <c r="AO14" t="str">
        <f>"##WHITE_2_FIELD##"&amp;Tidtager!AS27&amp;"##WHITE_2_FIELD##"</f>
        <v>##WHITE_2_FIELD####WHITE_2_FIELD##</v>
      </c>
      <c r="AP14" t="str">
        <f>"##WHITE_2_FIELD##"&amp;Tidtager!AT27&amp;"##WHITE_2_FIELD##"</f>
        <v>##WHITE_2_FIELD####WHITE_2_FIELD##</v>
      </c>
      <c r="AQ14" t="str">
        <f>"##WHITE_2_FIELD##"&amp;Tidtager!AU27&amp;"##WHITE_2_FIELD##"</f>
        <v>##WHITE_2_FIELD####WHITE_2_FIELD##</v>
      </c>
      <c r="AR14" t="str">
        <f>"##WHITE_2_FIELD##"&amp;Tidtager!AV27&amp;"##WHITE_2_FIELD##"</f>
        <v>##WHITE_2_FIELD####WHITE_2_FIELD##</v>
      </c>
      <c r="AS14" t="str">
        <f>"##WHITE_2_FIELD##"&amp;Tidtager!BE27&amp;"##WHITE_2_FIELD##"</f>
        <v>##WHITE_2_FIELD####WHITE_2_FIELD##</v>
      </c>
      <c r="AT14" t="str">
        <f>"##WHITE_2_FIELD##"&amp;Tidtager!BF27&amp;"##WHITE_2_FIELD##"</f>
        <v>##WHITE_2_FIELD##3##WHITE_2_FIELD##</v>
      </c>
      <c r="AU14" t="str">
        <f>"##WHITE_2_FIELD##"&amp;Tidtager!BG27&amp;"##WHITE_2_FIELD##"</f>
        <v>##WHITE_2_FIELD##0##WHITE_2_FIELD##</v>
      </c>
      <c r="AV14" t="str">
        <f>"##WHITE_2_FIELD##"&amp;Tidtager!BH27&amp;"##WHITE_2_FIELD##"</f>
        <v>##WHITE_2_FIELD## ##WHITE_2_FIELD##</v>
      </c>
      <c r="AW14" t="str">
        <f>"##WHITE_2_FIELD##"&amp;Tidtager!BI27&amp;"##WHITE_2_FIELD##"</f>
        <v>##WHITE_2_FIELD####WHITE_2_FIELD##</v>
      </c>
      <c r="AX14" t="str">
        <f>"##WHITE_2_FIELD##"&amp;Tidtager!BJ27&amp;"##WHITE_2_FIELD##"</f>
        <v>##WHITE_2_FIELD####WHITE_2_FIELD##</v>
      </c>
      <c r="AY14" t="str">
        <f>"##WHITE_2_FIELD##"&amp;Tidtager!BK27&amp;"##WHITE_2_FIELD##"</f>
        <v>##WHITE_2_FIELD####WHITE_2_FIELD##</v>
      </c>
      <c r="AZ14" t="str">
        <f>"##WHITE_2_FIELD##"&amp;Tidtager!BL27&amp;"##WHITE_2_FIELD##"</f>
        <v>##WHITE_2_FIELD####WHITE_2_FIELD##</v>
      </c>
    </row>
    <row r="15" spans="1:52" ht="12.75">
      <c r="A15" t="str">
        <f>"##WHITE_3_FIELD##"&amp;Tidtager!C28&amp;"##WHITE_3_FIELD##"</f>
        <v>##WHITE_3_FIELD## ##WHITE_3_FIELD##</v>
      </c>
      <c r="B15" t="str">
        <f>"##WHITE_3_FIELD##"&amp;Tidtager!D28&amp;"##WHITE_3_FIELD##"</f>
        <v>##WHITE_3_FIELD## ##WHITE_3_FIELD##</v>
      </c>
      <c r="C15" t="str">
        <f>"##WHITE_3_FIELD##"&amp;Tidtager!E28&amp;"##WHITE_3_FIELD##"</f>
        <v>##WHITE_3_FIELD####WHITE_3_FIELD##</v>
      </c>
      <c r="D15" t="str">
        <f>"##WHITE_3_FIELD##"&amp;Tidtager!F28&amp;"##WHITE_3_FIELD##"</f>
        <v>##WHITE_3_FIELD####WHITE_3_FIELD##</v>
      </c>
      <c r="E15" t="str">
        <f>"##WHITE_3_FIELD##"&amp;Tidtager!G28&amp;"##WHITE_3_FIELD##"</f>
        <v>##WHITE_3_FIELD####WHITE_3_FIELD##</v>
      </c>
      <c r="F15" t="str">
        <f>"##WHITE_3_FIELD##"&amp;Tidtager!H28&amp;"##WHITE_3_FIELD##"</f>
        <v>##WHITE_3_FIELD####WHITE_3_FIELD##</v>
      </c>
      <c r="G15" t="str">
        <f>"##WHITE_3_FIELD##"&amp;Tidtager!I28&amp;"##WHITE_3_FIELD##"</f>
        <v>##WHITE_3_FIELD####WHITE_3_FIELD##</v>
      </c>
      <c r="H15" t="str">
        <f>"##WHITE_3_FIELD##"&amp;Tidtager!J28&amp;"##WHITE_3_FIELD##"</f>
        <v>##WHITE_3_FIELD####WHITE_3_FIELD##</v>
      </c>
      <c r="I15" t="str">
        <f>"##WHITE_3_FIELD##"&amp;Tidtager!K28&amp;"##WHITE_3_FIELD##"</f>
        <v>##WHITE_3_FIELD####WHITE_3_FIELD##</v>
      </c>
      <c r="J15" t="str">
        <f>"##WHITE_3_FIELD##"&amp;Tidtager!L28&amp;"##WHITE_3_FIELD##"</f>
        <v>##WHITE_3_FIELD##4##WHITE_3_FIELD##</v>
      </c>
      <c r="K15" t="str">
        <f>"##WHITE_3_FIELD##"&amp;Tidtager!M28&amp;"##WHITE_3_FIELD##"</f>
        <v>##WHITE_3_FIELD####WHITE_3_FIELD##</v>
      </c>
      <c r="L15" t="str">
        <f>"##WHITE_3_FIELD##"&amp;Tidtager!N28&amp;"##WHITE_3_FIELD##"</f>
        <v>##WHITE_3_FIELD####WHITE_3_FIELD##</v>
      </c>
      <c r="M15" t="str">
        <f>"##WHITE_3_FIELD##"&amp;Tidtager!O28&amp;"##WHITE_3_FIELD##"</f>
        <v>##WHITE_3_FIELD####WHITE_3_FIELD##</v>
      </c>
      <c r="N15" t="str">
        <f>"##WHITE_3_FIELD##"&amp;Tidtager!P28&amp;"##WHITE_3_FIELD##"</f>
        <v>##WHITE_3_FIELD####WHITE_3_FIELD##</v>
      </c>
      <c r="O15" t="str">
        <f>"##WHITE_3_FIELD##"&amp;Tidtager!Q28&amp;"##WHITE_3_FIELD##"</f>
        <v>##WHITE_3_FIELD####WHITE_3_FIELD##</v>
      </c>
      <c r="P15" t="str">
        <f>"##WHITE_3_FIELD##"&amp;Tidtager!R28&amp;"##WHITE_3_FIELD##"</f>
        <v>##WHITE_3_FIELD####WHITE_3_FIELD##</v>
      </c>
      <c r="Q15" t="str">
        <f>"##WHITE_3_FIELD##"&amp;Tidtager!S28&amp;"##WHITE_3_FIELD##"</f>
        <v>##WHITE_3_FIELD####WHITE_3_FIELD##</v>
      </c>
      <c r="R15" t="str">
        <f>"##WHITE_3_FIELD##"&amp;Tidtager!T28&amp;"##WHITE_3_FIELD##"</f>
        <v>##WHITE_3_FIELD####WHITE_3_FIELD##</v>
      </c>
      <c r="S15" t="str">
        <f>"##WHITE_3_FIELD##"&amp;Tidtager!U28&amp;"##WHITE_3_FIELD##"</f>
        <v>##WHITE_3_FIELD####WHITE_3_FIELD##</v>
      </c>
      <c r="T15" t="str">
        <f>"##WHITE_3_FIELD##"&amp;Tidtager!V28&amp;"##WHITE_3_FIELD##"</f>
        <v>##WHITE_3_FIELD####WHITE_3_FIELD##</v>
      </c>
      <c r="U15" t="str">
        <f>"##WHITE_3_FIELD##"&amp;Tidtager!W28&amp;"##WHITE_3_FIELD##"</f>
        <v>##WHITE_3_FIELD####WHITE_3_FIELD##</v>
      </c>
      <c r="V15" t="str">
        <f>"##WHITE_3_FIELD##"&amp;Tidtager!X28&amp;"##WHITE_3_FIELD##"</f>
        <v>##WHITE_3_FIELD####WHITE_3_FIELD##</v>
      </c>
      <c r="W15" t="str">
        <f>"##WHITE_3_FIELD##"&amp;Tidtager!Y28&amp;"##WHITE_3_FIELD##"</f>
        <v>##WHITE_3_FIELD####WHITE_3_FIELD##</v>
      </c>
      <c r="X15" t="str">
        <f>"##WHITE_3_FIELD##"&amp;Tidtager!Z28&amp;"##WHITE_3_FIELD##"</f>
        <v>##WHITE_3_FIELD##1##WHITE_3_FIELD##</v>
      </c>
      <c r="Y15" t="str">
        <f>"##WHITE_3_FIELD##"&amp;Tidtager!AC28&amp;"##WHITE_3_FIELD##"</f>
        <v>##WHITE_3_FIELD####WHITE_3_FIELD##</v>
      </c>
      <c r="Z15" t="str">
        <f>"##WHITE_3_FIELD##"&amp;Tidtager!AD28&amp;"##WHITE_3_FIELD##"</f>
        <v>##WHITE_3_FIELD####WHITE_3_FIELD##</v>
      </c>
      <c r="AA15" t="str">
        <f>"##WHITE_3_FIELD##"&amp;Tidtager!AE28&amp;"##WHITE_3_FIELD##"</f>
        <v>##WHITE_3_FIELD####WHITE_3_FIELD##</v>
      </c>
      <c r="AB15" t="str">
        <f>"##WHITE_3_FIELD##"&amp;Tidtager!AF28&amp;"##WHITE_3_FIELD##"</f>
        <v>##WHITE_3_FIELD####WHITE_3_FIELD##</v>
      </c>
      <c r="AC15" t="str">
        <f>"##WHITE_3_FIELD##"&amp;Tidtager!AG28&amp;"##WHITE_3_FIELD##"</f>
        <v>##WHITE_3_FIELD####WHITE_3_FIELD##</v>
      </c>
      <c r="AD15" t="str">
        <f>"##WHITE_3_FIELD##"&amp;Tidtager!AH28&amp;"##WHITE_3_FIELD##"</f>
        <v>##WHITE_3_FIELD##2##WHITE_3_FIELD##</v>
      </c>
      <c r="AE15" t="str">
        <f>"##WHITE_3_FIELD##"&amp;Tidtager!AI28&amp;"##WHITE_3_FIELD##"</f>
        <v>##WHITE_3_FIELD####WHITE_3_FIELD##</v>
      </c>
      <c r="AF15" t="str">
        <f>"##WHITE_3_FIELD##"&amp;Tidtager!AJ28&amp;"##WHITE_3_FIELD##"</f>
        <v>##WHITE_3_FIELD####WHITE_3_FIELD##</v>
      </c>
      <c r="AG15" t="str">
        <f>"##WHITE_3_FIELD##"&amp;Tidtager!AK28&amp;"##WHITE_3_FIELD##"</f>
        <v>##WHITE_3_FIELD####WHITE_3_FIELD##</v>
      </c>
      <c r="AH15" t="str">
        <f>"##WHITE_3_FIELD##"&amp;Tidtager!AL28&amp;"##WHITE_3_FIELD##"</f>
        <v>##WHITE_3_FIELD####WHITE_3_FIELD##</v>
      </c>
      <c r="AI15" t="str">
        <f>"##WHITE_3_FIELD##"&amp;Tidtager!AM28&amp;"##WHITE_3_FIELD##"</f>
        <v>##WHITE_3_FIELD####WHITE_3_FIELD##</v>
      </c>
      <c r="AJ15" t="str">
        <f>"##WHITE_3_FIELD##"&amp;Tidtager!AN28&amp;"##WHITE_3_FIELD##"</f>
        <v>##WHITE_3_FIELD####WHITE_3_FIELD##</v>
      </c>
      <c r="AK15" t="str">
        <f>"##WHITE_3_FIELD##"&amp;Tidtager!AO28&amp;"##WHITE_3_FIELD##"</f>
        <v>##WHITE_3_FIELD####WHITE_3_FIELD##</v>
      </c>
      <c r="AL15" t="str">
        <f>"##WHITE_3_FIELD##"&amp;Tidtager!AP28&amp;"##WHITE_3_FIELD##"</f>
        <v>##WHITE_3_FIELD##3##WHITE_3_FIELD##</v>
      </c>
      <c r="AM15" t="str">
        <f>"##WHITE_3_FIELD##"&amp;Tidtager!AQ28&amp;"##WHITE_3_FIELD##"</f>
        <v>##WHITE_3_FIELD####WHITE_3_FIELD##</v>
      </c>
      <c r="AN15" t="str">
        <f>"##WHITE_3_FIELD##"&amp;Tidtager!AR28&amp;"##WHITE_3_FIELD##"</f>
        <v>##WHITE_3_FIELD####WHITE_3_FIELD##</v>
      </c>
      <c r="AO15" t="str">
        <f>"##WHITE_3_FIELD##"&amp;Tidtager!AS28&amp;"##WHITE_3_FIELD##"</f>
        <v>##WHITE_3_FIELD####WHITE_3_FIELD##</v>
      </c>
      <c r="AP15" t="str">
        <f>"##WHITE_3_FIELD##"&amp;Tidtager!AT28&amp;"##WHITE_3_FIELD##"</f>
        <v>##WHITE_3_FIELD####WHITE_3_FIELD##</v>
      </c>
      <c r="AQ15" t="str">
        <f>"##WHITE_3_FIELD##"&amp;Tidtager!AU28&amp;"##WHITE_3_FIELD##"</f>
        <v>##WHITE_3_FIELD####WHITE_3_FIELD##</v>
      </c>
      <c r="AR15" t="str">
        <f>"##WHITE_3_FIELD##"&amp;Tidtager!AV28&amp;"##WHITE_3_FIELD##"</f>
        <v>##WHITE_3_FIELD####WHITE_3_FIELD##</v>
      </c>
      <c r="AS15" t="str">
        <f>"##WHITE_3_FIELD##"&amp;Tidtager!BE28&amp;"##WHITE_3_FIELD##"</f>
        <v>##WHITE_3_FIELD####WHITE_3_FIELD##</v>
      </c>
      <c r="AT15" t="str">
        <f>"##WHITE_3_FIELD##"&amp;Tidtager!BF28&amp;"##WHITE_3_FIELD##"</f>
        <v>##WHITE_3_FIELD##3##WHITE_3_FIELD##</v>
      </c>
      <c r="AU15" t="str">
        <f>"##WHITE_3_FIELD##"&amp;Tidtager!BG28&amp;"##WHITE_3_FIELD##"</f>
        <v>##WHITE_3_FIELD##0##WHITE_3_FIELD##</v>
      </c>
      <c r="AV15" t="str">
        <f>"##WHITE_3_FIELD##"&amp;Tidtager!BH28&amp;"##WHITE_3_FIELD##"</f>
        <v>##WHITE_3_FIELD## ##WHITE_3_FIELD##</v>
      </c>
      <c r="AW15" t="str">
        <f>"##WHITE_3_FIELD##"&amp;Tidtager!BI28&amp;"##WHITE_3_FIELD##"</f>
        <v>##WHITE_3_FIELD####WHITE_3_FIELD##</v>
      </c>
      <c r="AX15" t="str">
        <f>"##WHITE_3_FIELD##"&amp;Tidtager!BJ28&amp;"##WHITE_3_FIELD##"</f>
        <v>##WHITE_3_FIELD####WHITE_3_FIELD##</v>
      </c>
      <c r="AY15" t="str">
        <f>"##WHITE_3_FIELD##"&amp;Tidtager!BK28&amp;"##WHITE_3_FIELD##"</f>
        <v>##WHITE_3_FIELD####WHITE_3_FIELD##</v>
      </c>
      <c r="AZ15" t="str">
        <f>"##WHITE_3_FIELD##"&amp;Tidtager!BL28&amp;"##WHITE_3_FIELD##"</f>
        <v>##WHITE_3_FIELD##Placering##WHITE_3_FIELD##</v>
      </c>
    </row>
    <row r="16" spans="1:52" ht="12.75">
      <c r="A16" t="str">
        <f>"##WHITE_4_FIELD##"&amp;Tidtager!C29&amp;"##WHITE_4_FIELD##"</f>
        <v>##WHITE_4_FIELD## ##WHITE_4_FIELD##</v>
      </c>
      <c r="B16" t="str">
        <f>"##WHITE_4_FIELD##"&amp;Tidtager!D29&amp;"##WHITE_4_FIELD##"</f>
        <v>##WHITE_4_FIELD## ##WHITE_4_FIELD##</v>
      </c>
      <c r="C16" t="str">
        <f>"##WHITE_4_FIELD##"&amp;Tidtager!E29&amp;"##WHITE_4_FIELD##"</f>
        <v>##WHITE_4_FIELD####WHITE_4_FIELD##</v>
      </c>
      <c r="D16" t="str">
        <f>"##WHITE_4_FIELD##"&amp;Tidtager!F29&amp;"##WHITE_4_FIELD##"</f>
        <v>##WHITE_4_FIELD####WHITE_4_FIELD##</v>
      </c>
      <c r="E16" t="str">
        <f>"##WHITE_4_FIELD##"&amp;Tidtager!G29&amp;"##WHITE_4_FIELD##"</f>
        <v>##WHITE_4_FIELD####WHITE_4_FIELD##</v>
      </c>
      <c r="F16" t="str">
        <f>"##WHITE_4_FIELD##"&amp;Tidtager!H29&amp;"##WHITE_4_FIELD##"</f>
        <v>##WHITE_4_FIELD####WHITE_4_FIELD##</v>
      </c>
      <c r="G16" t="str">
        <f>"##WHITE_4_FIELD##"&amp;Tidtager!I29&amp;"##WHITE_4_FIELD##"</f>
        <v>##WHITE_4_FIELD####WHITE_4_FIELD##</v>
      </c>
      <c r="H16" t="str">
        <f>"##WHITE_4_FIELD##"&amp;Tidtager!J29&amp;"##WHITE_4_FIELD##"</f>
        <v>##WHITE_4_FIELD##1##WHITE_4_FIELD##</v>
      </c>
      <c r="I16" t="str">
        <f>"##WHITE_4_FIELD##"&amp;Tidtager!K29&amp;"##WHITE_4_FIELD##"</f>
        <v>##WHITE_4_FIELD####WHITE_4_FIELD##</v>
      </c>
      <c r="J16" t="str">
        <f>"##WHITE_4_FIELD##"&amp;Tidtager!L29&amp;"##WHITE_4_FIELD##"</f>
        <v>##WHITE_4_FIELD####WHITE_4_FIELD##</v>
      </c>
      <c r="K16" t="str">
        <f>"##WHITE_4_FIELD##"&amp;Tidtager!M29&amp;"##WHITE_4_FIELD##"</f>
        <v>##WHITE_4_FIELD####WHITE_4_FIELD##</v>
      </c>
      <c r="L16" t="str">
        <f>"##WHITE_4_FIELD##"&amp;Tidtager!N29&amp;"##WHITE_4_FIELD##"</f>
        <v>##WHITE_4_FIELD####WHITE_4_FIELD##</v>
      </c>
      <c r="M16" t="str">
        <f>"##WHITE_4_FIELD##"&amp;Tidtager!O29&amp;"##WHITE_4_FIELD##"</f>
        <v>##WHITE_4_FIELD####WHITE_4_FIELD##</v>
      </c>
      <c r="N16" t="str">
        <f>"##WHITE_4_FIELD##"&amp;Tidtager!P29&amp;"##WHITE_4_FIELD##"</f>
        <v>##WHITE_4_FIELD####WHITE_4_FIELD##</v>
      </c>
      <c r="O16" t="str">
        <f>"##WHITE_4_FIELD##"&amp;Tidtager!Q29&amp;"##WHITE_4_FIELD##"</f>
        <v>##WHITE_4_FIELD####WHITE_4_FIELD##</v>
      </c>
      <c r="P16" t="str">
        <f>"##WHITE_4_FIELD##"&amp;Tidtager!R29&amp;"##WHITE_4_FIELD##"</f>
        <v>##WHITE_4_FIELD####WHITE_4_FIELD##</v>
      </c>
      <c r="Q16" t="str">
        <f>"##WHITE_4_FIELD##"&amp;Tidtager!S29&amp;"##WHITE_4_FIELD##"</f>
        <v>##WHITE_4_FIELD####WHITE_4_FIELD##</v>
      </c>
      <c r="R16" t="str">
        <f>"##WHITE_4_FIELD##"&amp;Tidtager!T29&amp;"##WHITE_4_FIELD##"</f>
        <v>##WHITE_4_FIELD####WHITE_4_FIELD##</v>
      </c>
      <c r="S16" t="str">
        <f>"##WHITE_4_FIELD##"&amp;Tidtager!U29&amp;"##WHITE_4_FIELD##"</f>
        <v>##WHITE_4_FIELD####WHITE_4_FIELD##</v>
      </c>
      <c r="T16" t="str">
        <f>"##WHITE_4_FIELD##"&amp;Tidtager!V29&amp;"##WHITE_4_FIELD##"</f>
        <v>##WHITE_4_FIELD####WHITE_4_FIELD##</v>
      </c>
      <c r="U16" t="str">
        <f>"##WHITE_4_FIELD##"&amp;Tidtager!W29&amp;"##WHITE_4_FIELD##"</f>
        <v>##WHITE_4_FIELD####WHITE_4_FIELD##</v>
      </c>
      <c r="V16" t="str">
        <f>"##WHITE_4_FIELD##"&amp;Tidtager!X29&amp;"##WHITE_4_FIELD##"</f>
        <v>##WHITE_4_FIELD##2##WHITE_4_FIELD##</v>
      </c>
      <c r="W16" t="str">
        <f>"##WHITE_4_FIELD##"&amp;Tidtager!Y29&amp;"##WHITE_4_FIELD##"</f>
        <v>##WHITE_4_FIELD####WHITE_4_FIELD##</v>
      </c>
      <c r="X16" t="str">
        <f>"##WHITE_4_FIELD##"&amp;Tidtager!Z29&amp;"##WHITE_4_FIELD##"</f>
        <v>##WHITE_4_FIELD####WHITE_4_FIELD##</v>
      </c>
      <c r="Y16" t="str">
        <f>"##WHITE_4_FIELD##"&amp;Tidtager!AC29&amp;"##WHITE_4_FIELD##"</f>
        <v>##WHITE_4_FIELD####WHITE_4_FIELD##</v>
      </c>
      <c r="Z16" t="str">
        <f>"##WHITE_4_FIELD##"&amp;Tidtager!AD29&amp;"##WHITE_4_FIELD##"</f>
        <v>##WHITE_4_FIELD####WHITE_4_FIELD##</v>
      </c>
      <c r="AA16" t="str">
        <f>"##WHITE_4_FIELD##"&amp;Tidtager!AE29&amp;"##WHITE_4_FIELD##"</f>
        <v>##WHITE_4_FIELD####WHITE_4_FIELD##</v>
      </c>
      <c r="AB16" t="str">
        <f>"##WHITE_4_FIELD##"&amp;Tidtager!AF29&amp;"##WHITE_4_FIELD##"</f>
        <v>##WHITE_4_FIELD####WHITE_4_FIELD##</v>
      </c>
      <c r="AC16" t="str">
        <f>"##WHITE_4_FIELD##"&amp;Tidtager!AG29&amp;"##WHITE_4_FIELD##"</f>
        <v>##WHITE_4_FIELD####WHITE_4_FIELD##</v>
      </c>
      <c r="AD16" t="str">
        <f>"##WHITE_4_FIELD##"&amp;Tidtager!AH29&amp;"##WHITE_4_FIELD##"</f>
        <v>##WHITE_4_FIELD####WHITE_4_FIELD##</v>
      </c>
      <c r="AE16" t="str">
        <f>"##WHITE_4_FIELD##"&amp;Tidtager!AI29&amp;"##WHITE_4_FIELD##"</f>
        <v>##WHITE_4_FIELD####WHITE_4_FIELD##</v>
      </c>
      <c r="AF16" t="str">
        <f>"##WHITE_4_FIELD##"&amp;Tidtager!AJ29&amp;"##WHITE_4_FIELD##"</f>
        <v>##WHITE_4_FIELD##3##WHITE_4_FIELD##</v>
      </c>
      <c r="AG16" t="str">
        <f>"##WHITE_4_FIELD##"&amp;Tidtager!AK29&amp;"##WHITE_4_FIELD##"</f>
        <v>##WHITE_4_FIELD####WHITE_4_FIELD##</v>
      </c>
      <c r="AH16" t="str">
        <f>"##WHITE_4_FIELD##"&amp;Tidtager!AL29&amp;"##WHITE_4_FIELD##"</f>
        <v>##WHITE_4_FIELD####WHITE_4_FIELD##</v>
      </c>
      <c r="AI16" t="str">
        <f>"##WHITE_4_FIELD##"&amp;Tidtager!AM29&amp;"##WHITE_4_FIELD##"</f>
        <v>##WHITE_4_FIELD####WHITE_4_FIELD##</v>
      </c>
      <c r="AJ16" t="str">
        <f>"##WHITE_4_FIELD##"&amp;Tidtager!AN29&amp;"##WHITE_4_FIELD##"</f>
        <v>##WHITE_4_FIELD##4##WHITE_4_FIELD##</v>
      </c>
      <c r="AK16" t="str">
        <f>"##WHITE_4_FIELD##"&amp;Tidtager!AO29&amp;"##WHITE_4_FIELD##"</f>
        <v>##WHITE_4_FIELD####WHITE_4_FIELD##</v>
      </c>
      <c r="AL16" t="str">
        <f>"##WHITE_4_FIELD##"&amp;Tidtager!AP29&amp;"##WHITE_4_FIELD##"</f>
        <v>##WHITE_4_FIELD####WHITE_4_FIELD##</v>
      </c>
      <c r="AM16" t="str">
        <f>"##WHITE_4_FIELD##"&amp;Tidtager!AQ29&amp;"##WHITE_4_FIELD##"</f>
        <v>##WHITE_4_FIELD####WHITE_4_FIELD##</v>
      </c>
      <c r="AN16" t="str">
        <f>"##WHITE_4_FIELD##"&amp;Tidtager!AR29&amp;"##WHITE_4_FIELD##"</f>
        <v>##WHITE_4_FIELD####WHITE_4_FIELD##</v>
      </c>
      <c r="AO16" t="str">
        <f>"##WHITE_4_FIELD##"&amp;Tidtager!AS29&amp;"##WHITE_4_FIELD##"</f>
        <v>##WHITE_4_FIELD####WHITE_4_FIELD##</v>
      </c>
      <c r="AP16" t="str">
        <f>"##WHITE_4_FIELD##"&amp;Tidtager!AT29&amp;"##WHITE_4_FIELD##"</f>
        <v>##WHITE_4_FIELD####WHITE_4_FIELD##</v>
      </c>
      <c r="AQ16" t="str">
        <f>"##WHITE_4_FIELD##"&amp;Tidtager!AU29&amp;"##WHITE_4_FIELD##"</f>
        <v>##WHITE_4_FIELD####WHITE_4_FIELD##</v>
      </c>
      <c r="AR16" t="str">
        <f>"##WHITE_4_FIELD##"&amp;Tidtager!AV29&amp;"##WHITE_4_FIELD##"</f>
        <v>##WHITE_4_FIELD####WHITE_4_FIELD##</v>
      </c>
      <c r="AS16" t="str">
        <f>"##WHITE_4_FIELD##"&amp;Tidtager!BE29&amp;"##WHITE_4_FIELD##"</f>
        <v>##WHITE_4_FIELD####WHITE_4_FIELD##</v>
      </c>
      <c r="AT16" t="str">
        <f>"##WHITE_4_FIELD##"&amp;Tidtager!BF29&amp;"##WHITE_4_FIELD##"</f>
        <v>##WHITE_4_FIELD##3##WHITE_4_FIELD##</v>
      </c>
      <c r="AU16" t="str">
        <f>"##WHITE_4_FIELD##"&amp;Tidtager!BG29&amp;"##WHITE_4_FIELD##"</f>
        <v>##WHITE_4_FIELD##0##WHITE_4_FIELD##</v>
      </c>
      <c r="AV16" t="str">
        <f>"##WHITE_4_FIELD##"&amp;Tidtager!BH29&amp;"##WHITE_4_FIELD##"</f>
        <v>##WHITE_4_FIELD## ##WHITE_4_FIELD##</v>
      </c>
      <c r="AW16" t="str">
        <f>"##WHITE_4_FIELD##"&amp;Tidtager!BI29&amp;"##WHITE_4_FIELD##"</f>
        <v>##WHITE_4_FIELD####WHITE_4_FIELD##</v>
      </c>
      <c r="AX16" t="str">
        <f>"##WHITE_4_FIELD##"&amp;Tidtager!BJ29&amp;"##WHITE_4_FIELD##"</f>
        <v>##WHITE_4_FIELD####WHITE_4_FIELD##</v>
      </c>
      <c r="AY16" t="str">
        <f>"##WHITE_4_FIELD##"&amp;Tidtager!BK29&amp;"##WHITE_4_FIELD##"</f>
        <v>##WHITE_4_FIELD####WHITE_4_FIELD##</v>
      </c>
      <c r="AZ16" t="str">
        <f>"##WHITE_4_FIELD##"&amp;Tidtager!BL29&amp;"##WHITE_4_FIELD##"</f>
        <v>##WHITE_4_FIELD####WHITE_4_FIELD##</v>
      </c>
    </row>
    <row r="17" spans="1:52" ht="12.75">
      <c r="A17" t="str">
        <f>"##WHITE_5_FIELD##"&amp;Tidtager!C30&amp;"##WHITE_5_FIELD##"</f>
        <v>##WHITE_5_FIELD## ##WHITE_5_FIELD##</v>
      </c>
      <c r="B17" t="str">
        <f>"##WHITE_5_FIELD##"&amp;Tidtager!D30&amp;"##WHITE_5_FIELD##"</f>
        <v>##WHITE_5_FIELD## ##WHITE_5_FIELD##</v>
      </c>
      <c r="C17" t="str">
        <f>"##WHITE_5_FIELD##"&amp;Tidtager!E30&amp;"##WHITE_5_FIELD##"</f>
        <v>##WHITE_5_FIELD####WHITE_5_FIELD##</v>
      </c>
      <c r="D17" t="str">
        <f>"##WHITE_5_FIELD##"&amp;Tidtager!F30&amp;"##WHITE_5_FIELD##"</f>
        <v>##WHITE_5_FIELD####WHITE_5_FIELD##</v>
      </c>
      <c r="E17" t="str">
        <f>"##WHITE_5_FIELD##"&amp;Tidtager!G30&amp;"##WHITE_5_FIELD##"</f>
        <v>##WHITE_5_FIELD####WHITE_5_FIELD##</v>
      </c>
      <c r="F17" t="str">
        <f>"##WHITE_5_FIELD##"&amp;Tidtager!H30&amp;"##WHITE_5_FIELD##"</f>
        <v>##WHITE_5_FIELD####WHITE_5_FIELD##</v>
      </c>
      <c r="G17" t="str">
        <f>"##WHITE_5_FIELD##"&amp;Tidtager!I30&amp;"##WHITE_5_FIELD##"</f>
        <v>##WHITE_5_FIELD####WHITE_5_FIELD##</v>
      </c>
      <c r="H17" t="str">
        <f>"##WHITE_5_FIELD##"&amp;Tidtager!J30&amp;"##WHITE_5_FIELD##"</f>
        <v>##WHITE_5_FIELD####WHITE_5_FIELD##</v>
      </c>
      <c r="I17" t="str">
        <f>"##WHITE_5_FIELD##"&amp;Tidtager!K30&amp;"##WHITE_5_FIELD##"</f>
        <v>##WHITE_5_FIELD####WHITE_5_FIELD##</v>
      </c>
      <c r="J17" t="str">
        <f>"##WHITE_5_FIELD##"&amp;Tidtager!L30&amp;"##WHITE_5_FIELD##"</f>
        <v>##WHITE_5_FIELD####WHITE_5_FIELD##</v>
      </c>
      <c r="K17" t="str">
        <f>"##WHITE_5_FIELD##"&amp;Tidtager!M30&amp;"##WHITE_5_FIELD##"</f>
        <v>##WHITE_5_FIELD####WHITE_5_FIELD##</v>
      </c>
      <c r="L17" t="str">
        <f>"##WHITE_5_FIELD##"&amp;Tidtager!N30&amp;"##WHITE_5_FIELD##"</f>
        <v>##WHITE_5_FIELD####WHITE_5_FIELD##</v>
      </c>
      <c r="M17" t="str">
        <f>"##WHITE_5_FIELD##"&amp;Tidtager!O30&amp;"##WHITE_5_FIELD##"</f>
        <v>##WHITE_5_FIELD####WHITE_5_FIELD##</v>
      </c>
      <c r="N17" t="str">
        <f>"##WHITE_5_FIELD##"&amp;Tidtager!P30&amp;"##WHITE_5_FIELD##"</f>
        <v>##WHITE_5_FIELD####WHITE_5_FIELD##</v>
      </c>
      <c r="O17" t="str">
        <f>"##WHITE_5_FIELD##"&amp;Tidtager!Q30&amp;"##WHITE_5_FIELD##"</f>
        <v>##WHITE_5_FIELD####WHITE_5_FIELD##</v>
      </c>
      <c r="P17" t="str">
        <f>"##WHITE_5_FIELD##"&amp;Tidtager!R30&amp;"##WHITE_5_FIELD##"</f>
        <v>##WHITE_5_FIELD##3##WHITE_5_FIELD##</v>
      </c>
      <c r="Q17" t="str">
        <f>"##WHITE_5_FIELD##"&amp;Tidtager!S30&amp;"##WHITE_5_FIELD##"</f>
        <v>##WHITE_5_FIELD####WHITE_5_FIELD##</v>
      </c>
      <c r="R17" t="str">
        <f>"##WHITE_5_FIELD##"&amp;Tidtager!T30&amp;"##WHITE_5_FIELD##"</f>
        <v>##WHITE_5_FIELD####WHITE_5_FIELD##</v>
      </c>
      <c r="S17" t="str">
        <f>"##WHITE_5_FIELD##"&amp;Tidtager!U30&amp;"##WHITE_5_FIELD##"</f>
        <v>##WHITE_5_FIELD####WHITE_5_FIELD##</v>
      </c>
      <c r="T17" t="str">
        <f>"##WHITE_5_FIELD##"&amp;Tidtager!V30&amp;"##WHITE_5_FIELD##"</f>
        <v>##WHITE_5_FIELD####WHITE_5_FIELD##</v>
      </c>
      <c r="U17" t="str">
        <f>"##WHITE_5_FIELD##"&amp;Tidtager!W30&amp;"##WHITE_5_FIELD##"</f>
        <v>##WHITE_5_FIELD####WHITE_5_FIELD##</v>
      </c>
      <c r="V17" t="str">
        <f>"##WHITE_5_FIELD##"&amp;Tidtager!X30&amp;"##WHITE_5_FIELD##"</f>
        <v>##WHITE_5_FIELD####WHITE_5_FIELD##</v>
      </c>
      <c r="W17" t="str">
        <f>"##WHITE_5_FIELD##"&amp;Tidtager!Y30&amp;"##WHITE_5_FIELD##"</f>
        <v>##WHITE_5_FIELD####WHITE_5_FIELD##</v>
      </c>
      <c r="X17" t="str">
        <f>"##WHITE_5_FIELD##"&amp;Tidtager!Z30&amp;"##WHITE_5_FIELD##"</f>
        <v>##WHITE_5_FIELD####WHITE_5_FIELD##</v>
      </c>
      <c r="Y17" t="str">
        <f>"##WHITE_5_FIELD##"&amp;Tidtager!AC30&amp;"##WHITE_5_FIELD##"</f>
        <v>##WHITE_5_FIELD####WHITE_5_FIELD##</v>
      </c>
      <c r="Z17" t="str">
        <f>"##WHITE_5_FIELD##"&amp;Tidtager!AD30&amp;"##WHITE_5_FIELD##"</f>
        <v>##WHITE_5_FIELD####WHITE_5_FIELD##</v>
      </c>
      <c r="AA17" t="str">
        <f>"##WHITE_5_FIELD##"&amp;Tidtager!AE30&amp;"##WHITE_5_FIELD##"</f>
        <v>##WHITE_5_FIELD####WHITE_5_FIELD##</v>
      </c>
      <c r="AB17" t="str">
        <f>"##WHITE_5_FIELD##"&amp;Tidtager!AF30&amp;"##WHITE_5_FIELD##"</f>
        <v>##WHITE_5_FIELD####WHITE_5_FIELD##</v>
      </c>
      <c r="AC17" t="str">
        <f>"##WHITE_5_FIELD##"&amp;Tidtager!AG30&amp;"##WHITE_5_FIELD##"</f>
        <v>##WHITE_5_FIELD####WHITE_5_FIELD##</v>
      </c>
      <c r="AD17" t="str">
        <f>"##WHITE_5_FIELD##"&amp;Tidtager!AH30&amp;"##WHITE_5_FIELD##"</f>
        <v>##WHITE_5_FIELD####WHITE_5_FIELD##</v>
      </c>
      <c r="AE17" t="str">
        <f>"##WHITE_5_FIELD##"&amp;Tidtager!AI30&amp;"##WHITE_5_FIELD##"</f>
        <v>##WHITE_5_FIELD####WHITE_5_FIELD##</v>
      </c>
      <c r="AF17" t="str">
        <f>"##WHITE_5_FIELD##"&amp;Tidtager!AJ30&amp;"##WHITE_5_FIELD##"</f>
        <v>##WHITE_5_FIELD####WHITE_5_FIELD##</v>
      </c>
      <c r="AG17" t="str">
        <f>"##WHITE_5_FIELD##"&amp;Tidtager!AK30&amp;"##WHITE_5_FIELD##"</f>
        <v>##WHITE_5_FIELD####WHITE_5_FIELD##</v>
      </c>
      <c r="AH17" t="str">
        <f>"##WHITE_5_FIELD##"&amp;Tidtager!AL30&amp;"##WHITE_5_FIELD##"</f>
        <v>##WHITE_5_FIELD##2##WHITE_5_FIELD##</v>
      </c>
      <c r="AI17" t="str">
        <f>"##WHITE_5_FIELD##"&amp;Tidtager!AM30&amp;"##WHITE_5_FIELD##"</f>
        <v>##WHITE_5_FIELD####WHITE_5_FIELD##</v>
      </c>
      <c r="AJ17" t="str">
        <f>"##WHITE_5_FIELD##"&amp;Tidtager!AN30&amp;"##WHITE_5_FIELD##"</f>
        <v>##WHITE_5_FIELD####WHITE_5_FIELD##</v>
      </c>
      <c r="AK17" t="str">
        <f>"##WHITE_5_FIELD##"&amp;Tidtager!AO30&amp;"##WHITE_5_FIELD##"</f>
        <v>##WHITE_5_FIELD####WHITE_5_FIELD##</v>
      </c>
      <c r="AL17" t="str">
        <f>"##WHITE_5_FIELD##"&amp;Tidtager!AP30&amp;"##WHITE_5_FIELD##"</f>
        <v>##WHITE_5_FIELD####WHITE_5_FIELD##</v>
      </c>
      <c r="AM17" t="str">
        <f>"##WHITE_5_FIELD##"&amp;Tidtager!AQ30&amp;"##WHITE_5_FIELD##"</f>
        <v>##WHITE_5_FIELD####WHITE_5_FIELD##</v>
      </c>
      <c r="AN17" t="str">
        <f>"##WHITE_5_FIELD##"&amp;Tidtager!AR30&amp;"##WHITE_5_FIELD##"</f>
        <v>##WHITE_5_FIELD####WHITE_5_FIELD##</v>
      </c>
      <c r="AO17" t="str">
        <f>"##WHITE_5_FIELD##"&amp;Tidtager!AS30&amp;"##WHITE_5_FIELD##"</f>
        <v>##WHITE_5_FIELD####WHITE_5_FIELD##</v>
      </c>
      <c r="AP17" t="str">
        <f>"##WHITE_5_FIELD##"&amp;Tidtager!AT30&amp;"##WHITE_5_FIELD##"</f>
        <v>##WHITE_5_FIELD####WHITE_5_FIELD##</v>
      </c>
      <c r="AQ17" t="str">
        <f>"##WHITE_5_FIELD##"&amp;Tidtager!AU30&amp;"##WHITE_5_FIELD##"</f>
        <v>##WHITE_5_FIELD####WHITE_5_FIELD##</v>
      </c>
      <c r="AR17" t="str">
        <f>"##WHITE_5_FIELD##"&amp;Tidtager!AV30&amp;"##WHITE_5_FIELD##"</f>
        <v>##WHITE_5_FIELD##4##WHITE_5_FIELD##</v>
      </c>
      <c r="AS17" t="str">
        <f>"##WHITE_5_FIELD##"&amp;Tidtager!BE30&amp;"##WHITE_5_FIELD##"</f>
        <v>##WHITE_5_FIELD####WHITE_5_FIELD##</v>
      </c>
      <c r="AT17" t="str">
        <f>"##WHITE_5_FIELD##"&amp;Tidtager!BF30&amp;"##WHITE_5_FIELD##"</f>
        <v>##WHITE_5_FIELD##3##WHITE_5_FIELD##</v>
      </c>
      <c r="AU17" t="str">
        <f>"##WHITE_5_FIELD##"&amp;Tidtager!BG30&amp;"##WHITE_5_FIELD##"</f>
        <v>##WHITE_5_FIELD##0##WHITE_5_FIELD##</v>
      </c>
      <c r="AV17" t="str">
        <f>"##WHITE_5_FIELD##"&amp;Tidtager!BH30&amp;"##WHITE_5_FIELD##"</f>
        <v>##WHITE_5_FIELD## ##WHITE_5_FIELD##</v>
      </c>
      <c r="AW17" t="str">
        <f>"##WHITE_5_FIELD##"&amp;Tidtager!BI30&amp;"##WHITE_5_FIELD##"</f>
        <v>##WHITE_5_FIELD####WHITE_5_FIELD##</v>
      </c>
      <c r="AX17" t="str">
        <f>"##WHITE_5_FIELD##"&amp;Tidtager!BJ30&amp;"##WHITE_5_FIELD##"</f>
        <v>##WHITE_5_FIELD####WHITE_5_FIELD##</v>
      </c>
      <c r="AY17" t="str">
        <f>"##WHITE_5_FIELD##"&amp;Tidtager!BK30&amp;"##WHITE_5_FIELD##"</f>
        <v>##WHITE_5_FIELD####WHITE_5_FIELD##</v>
      </c>
      <c r="AZ17" t="str">
        <f>"##WHITE_5_FIELD##"&amp;Tidtager!BL30&amp;"##WHITE_5_FIELD##"</f>
        <v>##WHITE_5_FIELD##0##WHITE_5_FIELD##</v>
      </c>
    </row>
    <row r="19" spans="1:52" ht="12.75">
      <c r="A19" t="str">
        <f>"##YELLOW_1_FIELD##"&amp;Tidtager!C35&amp;"##YELLOW_1_FIELD##"</f>
        <v>##YELLOW_1_FIELD## ##YELLOW_1_FIELD##</v>
      </c>
      <c r="B19" t="str">
        <f>"##YELLOW_1_FIELD##"&amp;Tidtager!D35&amp;"##YELLOW_1_FIELD##"</f>
        <v>##YELLOW_1_FIELD## ##YELLOW_1_FIELD##</v>
      </c>
      <c r="C19" t="str">
        <f>"##YELLOW_1_FIELD##"&amp;Tidtager!E35&amp;"##YELLOW_1_FIELD##"</f>
        <v>##YELLOW_1_FIELD####YELLOW_1_FIELD##</v>
      </c>
      <c r="D19" t="str">
        <f>"##YELLOW_1_FIELD##"&amp;Tidtager!F35&amp;"##YELLOW_1_FIELD##"</f>
        <v>##YELLOW_1_FIELD####YELLOW_1_FIELD##</v>
      </c>
      <c r="E19" t="str">
        <f>"##YELLOW_1_FIELD##"&amp;Tidtager!G35&amp;"##YELLOW_1_FIELD##"</f>
        <v>##YELLOW_1_FIELD####YELLOW_1_FIELD##</v>
      </c>
      <c r="F19" t="str">
        <f>"##YELLOW_1_FIELD##"&amp;Tidtager!H35&amp;"##YELLOW_1_FIELD##"</f>
        <v>##YELLOW_1_FIELD####YELLOW_1_FIELD##</v>
      </c>
      <c r="G19" t="str">
        <f>"##YELLOW_1_FIELD##"&amp;Tidtager!I35&amp;"##YELLOW_1_FIELD##"</f>
        <v>##YELLOW_1_FIELD####YELLOW_1_FIELD##</v>
      </c>
      <c r="H19" t="str">
        <f>"##YELLOW_1_FIELD##"&amp;Tidtager!J35&amp;"##YELLOW_1_FIELD##"</f>
        <v>##YELLOW_1_FIELD####YELLOW_1_FIELD##</v>
      </c>
      <c r="I19" t="str">
        <f>"##YELLOW_1_FIELD##"&amp;Tidtager!K35&amp;"##YELLOW_1_FIELD##"</f>
        <v>##YELLOW_1_FIELD####YELLOW_1_FIELD##</v>
      </c>
      <c r="J19" t="str">
        <f>"##YELLOW_1_FIELD##"&amp;Tidtager!L35&amp;"##YELLOW_1_FIELD##"</f>
        <v>##YELLOW_1_FIELD##3##YELLOW_1_FIELD##</v>
      </c>
      <c r="K19" t="str">
        <f>"##YELLOW_1_FIELD##"&amp;Tidtager!M35&amp;"##YELLOW_1_FIELD##"</f>
        <v>##YELLOW_1_FIELD####YELLOW_1_FIELD##</v>
      </c>
      <c r="L19" t="str">
        <f>"##YELLOW_1_FIELD##"&amp;Tidtager!N35&amp;"##YELLOW_1_FIELD##"</f>
        <v>##YELLOW_1_FIELD####YELLOW_1_FIELD##</v>
      </c>
      <c r="M19" t="str">
        <f>"##YELLOW_1_FIELD##"&amp;Tidtager!O35&amp;"##YELLOW_1_FIELD##"</f>
        <v>##YELLOW_1_FIELD####YELLOW_1_FIELD##</v>
      </c>
      <c r="N19" t="str">
        <f>"##YELLOW_1_FIELD##"&amp;Tidtager!P35&amp;"##YELLOW_1_FIELD##"</f>
        <v>##YELLOW_1_FIELD####YELLOW_1_FIELD##</v>
      </c>
      <c r="O19" t="str">
        <f>"##YELLOW_1_FIELD##"&amp;Tidtager!Q35&amp;"##YELLOW_1_FIELD##"</f>
        <v>##YELLOW_1_FIELD####YELLOW_1_FIELD##</v>
      </c>
      <c r="P19" t="str">
        <f>"##YELLOW_1_FIELD##"&amp;Tidtager!R35&amp;"##YELLOW_1_FIELD##"</f>
        <v>##YELLOW_1_FIELD####YELLOW_1_FIELD##</v>
      </c>
      <c r="Q19" t="str">
        <f>"##YELLOW_1_FIELD##"&amp;Tidtager!S35&amp;"##YELLOW_1_FIELD##"</f>
        <v>##YELLOW_1_FIELD####YELLOW_1_FIELD##</v>
      </c>
      <c r="R19" t="str">
        <f>"##YELLOW_1_FIELD##"&amp;Tidtager!T35&amp;"##YELLOW_1_FIELD##"</f>
        <v>##YELLOW_1_FIELD####YELLOW_1_FIELD##</v>
      </c>
      <c r="S19" t="str">
        <f>"##YELLOW_1_FIELD##"&amp;Tidtager!U35&amp;"##YELLOW_1_FIELD##"</f>
        <v>##YELLOW_1_FIELD####YELLOW_1_FIELD##</v>
      </c>
      <c r="T19" t="str">
        <f>"##YELLOW_1_FIELD##"&amp;Tidtager!V35&amp;"##YELLOW_1_FIELD##"</f>
        <v>##YELLOW_1_FIELD####YELLOW_1_FIELD##</v>
      </c>
      <c r="U19" t="str">
        <f>"##YELLOW_1_FIELD##"&amp;Tidtager!W35&amp;"##YELLOW_1_FIELD##"</f>
        <v>##YELLOW_1_FIELD####YELLOW_1_FIELD##</v>
      </c>
      <c r="V19" t="str">
        <f>"##YELLOW_1_FIELD##"&amp;Tidtager!X35&amp;"##YELLOW_1_FIELD##"</f>
        <v>##YELLOW_1_FIELD##1##YELLOW_1_FIELD##</v>
      </c>
      <c r="W19" t="str">
        <f>"##YELLOW_1_FIELD##"&amp;Tidtager!Y35&amp;"##YELLOW_1_FIELD##"</f>
        <v>##YELLOW_1_FIELD####YELLOW_1_FIELD##</v>
      </c>
      <c r="X19" t="str">
        <f>"##YELLOW_1_FIELD##"&amp;Tidtager!Z35&amp;"##YELLOW_1_FIELD##"</f>
        <v>##YELLOW_1_FIELD####YELLOW_1_FIELD##</v>
      </c>
      <c r="Y19" t="str">
        <f>"##YELLOW_1_FIELD##"&amp;Tidtager!AC35&amp;"##YELLOW_1_FIELD##"</f>
        <v>##YELLOW_1_FIELD####YELLOW_1_FIELD##</v>
      </c>
      <c r="Z19" t="str">
        <f>"##YELLOW_1_FIELD##"&amp;Tidtager!AD35&amp;"##YELLOW_1_FIELD##"</f>
        <v>##YELLOW_1_FIELD##4##YELLOW_1_FIELD##</v>
      </c>
      <c r="AA19" t="str">
        <f>"##YELLOW_1_FIELD##"&amp;Tidtager!AE35&amp;"##YELLOW_1_FIELD##"</f>
        <v>##YELLOW_1_FIELD####YELLOW_1_FIELD##</v>
      </c>
      <c r="AB19" t="str">
        <f>"##YELLOW_1_FIELD##"&amp;Tidtager!AF35&amp;"##YELLOW_1_FIELD##"</f>
        <v>##YELLOW_1_FIELD####YELLOW_1_FIELD##</v>
      </c>
      <c r="AC19" t="str">
        <f>"##YELLOW_1_FIELD##"&amp;Tidtager!AG35&amp;"##YELLOW_1_FIELD##"</f>
        <v>##YELLOW_1_FIELD####YELLOW_1_FIELD##</v>
      </c>
      <c r="AD19" t="str">
        <f>"##YELLOW_1_FIELD##"&amp;Tidtager!AH35&amp;"##YELLOW_1_FIELD##"</f>
        <v>##YELLOW_1_FIELD####YELLOW_1_FIELD##</v>
      </c>
      <c r="AE19" t="str">
        <f>"##YELLOW_1_FIELD##"&amp;Tidtager!AI35&amp;"##YELLOW_1_FIELD##"</f>
        <v>##YELLOW_1_FIELD####YELLOW_1_FIELD##</v>
      </c>
      <c r="AF19" t="str">
        <f>"##YELLOW_1_FIELD##"&amp;Tidtager!AJ35&amp;"##YELLOW_1_FIELD##"</f>
        <v>##YELLOW_1_FIELD####YELLOW_1_FIELD##</v>
      </c>
      <c r="AG19" t="str">
        <f>"##YELLOW_1_FIELD##"&amp;Tidtager!AK35&amp;"##YELLOW_1_FIELD##"</f>
        <v>##YELLOW_1_FIELD####YELLOW_1_FIELD##</v>
      </c>
      <c r="AH19" t="str">
        <f>"##YELLOW_1_FIELD##"&amp;Tidtager!AL35&amp;"##YELLOW_1_FIELD##"</f>
        <v>##YELLOW_1_FIELD####YELLOW_1_FIELD##</v>
      </c>
      <c r="AI19" t="str">
        <f>"##YELLOW_1_FIELD##"&amp;Tidtager!AM35&amp;"##YELLOW_1_FIELD##"</f>
        <v>##YELLOW_1_FIELD####YELLOW_1_FIELD##</v>
      </c>
      <c r="AJ19" t="str">
        <f>"##YELLOW_1_FIELD##"&amp;Tidtager!AN35&amp;"##YELLOW_1_FIELD##"</f>
        <v>##YELLOW_1_FIELD####YELLOW_1_FIELD##</v>
      </c>
      <c r="AK19" t="str">
        <f>"##YELLOW_1_FIELD##"&amp;Tidtager!AO35&amp;"##YELLOW_1_FIELD##"</f>
        <v>##YELLOW_1_FIELD####YELLOW_1_FIELD##</v>
      </c>
      <c r="AL19" t="str">
        <f>"##YELLOW_1_FIELD##"&amp;Tidtager!AP35&amp;"##YELLOW_1_FIELD##"</f>
        <v>##YELLOW_1_FIELD####YELLOW_1_FIELD##</v>
      </c>
      <c r="AM19" t="str">
        <f>"##YELLOW_1_FIELD##"&amp;Tidtager!AQ35&amp;"##YELLOW_1_FIELD##"</f>
        <v>##YELLOW_1_FIELD####YELLOW_1_FIELD##</v>
      </c>
      <c r="AN19" t="str">
        <f>"##YELLOW_1_FIELD##"&amp;Tidtager!AR35&amp;"##YELLOW_1_FIELD##"</f>
        <v>##YELLOW_1_FIELD####YELLOW_1_FIELD##</v>
      </c>
      <c r="AO19" t="str">
        <f>"##YELLOW_1_FIELD##"&amp;Tidtager!AS35&amp;"##YELLOW_1_FIELD##"</f>
        <v>##YELLOW_1_FIELD####YELLOW_1_FIELD##</v>
      </c>
      <c r="AP19" t="str">
        <f>"##YELLOW_1_FIELD##"&amp;Tidtager!AT35&amp;"##YELLOW_1_FIELD##"</f>
        <v>##YELLOW_1_FIELD##2##YELLOW_1_FIELD##</v>
      </c>
      <c r="AQ19" t="str">
        <f>"##YELLOW_1_FIELD##"&amp;Tidtager!AU35&amp;"##YELLOW_1_FIELD##"</f>
        <v>##YELLOW_1_FIELD####YELLOW_1_FIELD##</v>
      </c>
      <c r="AR19" t="str">
        <f>"##YELLOW_1_FIELD##"&amp;Tidtager!AV35&amp;"##YELLOW_1_FIELD##"</f>
        <v>##YELLOW_1_FIELD####YELLOW_1_FIELD##</v>
      </c>
      <c r="AS19" t="str">
        <f>"##YELLOW_1_FIELD##"&amp;Tidtager!BE35&amp;"##YELLOW_1_FIELD##"</f>
        <v>##YELLOW_1_FIELD####YELLOW_1_FIELD##</v>
      </c>
      <c r="AT19" t="str">
        <f>"##YELLOW_1_FIELD##"&amp;Tidtager!BF35&amp;"##YELLOW_1_FIELD##"</f>
        <v>##YELLOW_1_FIELD##4##YELLOW_1_FIELD##</v>
      </c>
      <c r="AU19" t="str">
        <f>"##YELLOW_1_FIELD##"&amp;Tidtager!BG35&amp;"##YELLOW_1_FIELD##"</f>
        <v>##YELLOW_1_FIELD##0##YELLOW_1_FIELD##</v>
      </c>
      <c r="AV19" t="str">
        <f>"##YELLOW_1_FIELD##"&amp;Tidtager!BH35&amp;"##YELLOW_1_FIELD##"</f>
        <v>##YELLOW_1_FIELD## ##YELLOW_1_FIELD##</v>
      </c>
      <c r="AW19" t="str">
        <f>"##YELLOW_1_FIELD##"&amp;Tidtager!BI35&amp;"##YELLOW_1_FIELD##"</f>
        <v>##YELLOW_1_FIELD####YELLOW_1_FIELD##</v>
      </c>
      <c r="AX19" t="str">
        <f>"##YELLOW_1_FIELD##"&amp;Tidtager!BJ35&amp;"##YELLOW_1_FIELD##"</f>
        <v>##YELLOW_1_FIELD####YELLOW_1_FIELD##</v>
      </c>
      <c r="AY19" t="str">
        <f>"##YELLOW_1_FIELD##"&amp;Tidtager!BK35&amp;"##YELLOW_1_FIELD##"</f>
        <v>##YELLOW_1_FIELD####YELLOW_1_FIELD##</v>
      </c>
      <c r="AZ19" t="str">
        <f>"##YELLOW_1_FIELD##"&amp;Tidtager!BL35&amp;"##YELLOW_1_FIELD##"</f>
        <v>##YELLOW_1_FIELD##Hold##YELLOW_1_FIELD##</v>
      </c>
    </row>
    <row r="20" spans="1:52" ht="12.75">
      <c r="A20" t="str">
        <f>"##YELLOW_2_FIELD##"&amp;Tidtager!C36&amp;"##YELLOW_2_FIELD##"</f>
        <v>##YELLOW_2_FIELD## ##YELLOW_2_FIELD##</v>
      </c>
      <c r="B20" t="str">
        <f>"##YELLOW_2_FIELD##"&amp;Tidtager!D36&amp;"##YELLOW_2_FIELD##"</f>
        <v>##YELLOW_2_FIELD## ##YELLOW_2_FIELD##</v>
      </c>
      <c r="C20" t="str">
        <f>"##YELLOW_2_FIELD##"&amp;Tidtager!E36&amp;"##YELLOW_2_FIELD##"</f>
        <v>##YELLOW_2_FIELD####YELLOW_2_FIELD##</v>
      </c>
      <c r="D20" t="str">
        <f>"##YELLOW_2_FIELD##"&amp;Tidtager!F36&amp;"##YELLOW_2_FIELD##"</f>
        <v>##YELLOW_2_FIELD####YELLOW_2_FIELD##</v>
      </c>
      <c r="E20" t="str">
        <f>"##YELLOW_2_FIELD##"&amp;Tidtager!G36&amp;"##YELLOW_2_FIELD##"</f>
        <v>##YELLOW_2_FIELD####YELLOW_2_FIELD##</v>
      </c>
      <c r="F20" t="str">
        <f>"##YELLOW_2_FIELD##"&amp;Tidtager!H36&amp;"##YELLOW_2_FIELD##"</f>
        <v>##YELLOW_2_FIELD####YELLOW_2_FIELD##</v>
      </c>
      <c r="G20" t="str">
        <f>"##YELLOW_2_FIELD##"&amp;Tidtager!I36&amp;"##YELLOW_2_FIELD##"</f>
        <v>##YELLOW_2_FIELD####YELLOW_2_FIELD##</v>
      </c>
      <c r="H20" t="str">
        <f>"##YELLOW_2_FIELD##"&amp;Tidtager!J36&amp;"##YELLOW_2_FIELD##"</f>
        <v>##YELLOW_2_FIELD##4##YELLOW_2_FIELD##</v>
      </c>
      <c r="I20" t="str">
        <f>"##YELLOW_2_FIELD##"&amp;Tidtager!K36&amp;"##YELLOW_2_FIELD##"</f>
        <v>##YELLOW_2_FIELD####YELLOW_2_FIELD##</v>
      </c>
      <c r="J20" t="str">
        <f>"##YELLOW_2_FIELD##"&amp;Tidtager!L36&amp;"##YELLOW_2_FIELD##"</f>
        <v>##YELLOW_2_FIELD####YELLOW_2_FIELD##</v>
      </c>
      <c r="K20" t="str">
        <f>"##YELLOW_2_FIELD##"&amp;Tidtager!M36&amp;"##YELLOW_2_FIELD##"</f>
        <v>##YELLOW_2_FIELD####YELLOW_2_FIELD##</v>
      </c>
      <c r="L20" t="str">
        <f>"##YELLOW_2_FIELD##"&amp;Tidtager!N36&amp;"##YELLOW_2_FIELD##"</f>
        <v>##YELLOW_2_FIELD####YELLOW_2_FIELD##</v>
      </c>
      <c r="M20" t="str">
        <f>"##YELLOW_2_FIELD##"&amp;Tidtager!O36&amp;"##YELLOW_2_FIELD##"</f>
        <v>##YELLOW_2_FIELD####YELLOW_2_FIELD##</v>
      </c>
      <c r="N20" t="str">
        <f>"##YELLOW_2_FIELD##"&amp;Tidtager!P36&amp;"##YELLOW_2_FIELD##"</f>
        <v>##YELLOW_2_FIELD####YELLOW_2_FIELD##</v>
      </c>
      <c r="O20" t="str">
        <f>"##YELLOW_2_FIELD##"&amp;Tidtager!Q36&amp;"##YELLOW_2_FIELD##"</f>
        <v>##YELLOW_2_FIELD####YELLOW_2_FIELD##</v>
      </c>
      <c r="P20" t="str">
        <f>"##YELLOW_2_FIELD##"&amp;Tidtager!R36&amp;"##YELLOW_2_FIELD##"</f>
        <v>##YELLOW_2_FIELD####YELLOW_2_FIELD##</v>
      </c>
      <c r="Q20" t="str">
        <f>"##YELLOW_2_FIELD##"&amp;Tidtager!S36&amp;"##YELLOW_2_FIELD##"</f>
        <v>##YELLOW_2_FIELD####YELLOW_2_FIELD##</v>
      </c>
      <c r="R20" t="str">
        <f>"##YELLOW_2_FIELD##"&amp;Tidtager!T36&amp;"##YELLOW_2_FIELD##"</f>
        <v>##YELLOW_2_FIELD####YELLOW_2_FIELD##</v>
      </c>
      <c r="S20" t="str">
        <f>"##YELLOW_2_FIELD##"&amp;Tidtager!U36&amp;"##YELLOW_2_FIELD##"</f>
        <v>##YELLOW_2_FIELD####YELLOW_2_FIELD##</v>
      </c>
      <c r="T20" t="str">
        <f>"##YELLOW_2_FIELD##"&amp;Tidtager!V36&amp;"##YELLOW_2_FIELD##"</f>
        <v>##YELLOW_2_FIELD####YELLOW_2_FIELD##</v>
      </c>
      <c r="U20" t="str">
        <f>"##YELLOW_2_FIELD##"&amp;Tidtager!W36&amp;"##YELLOW_2_FIELD##"</f>
        <v>##YELLOW_2_FIELD####YELLOW_2_FIELD##</v>
      </c>
      <c r="V20" t="str">
        <f>"##YELLOW_2_FIELD##"&amp;Tidtager!X36&amp;"##YELLOW_2_FIELD##"</f>
        <v>##YELLOW_2_FIELD####YELLOW_2_FIELD##</v>
      </c>
      <c r="W20" t="str">
        <f>"##YELLOW_2_FIELD##"&amp;Tidtager!Y36&amp;"##YELLOW_2_FIELD##"</f>
        <v>##YELLOW_2_FIELD####YELLOW_2_FIELD##</v>
      </c>
      <c r="X20" t="str">
        <f>"##YELLOW_2_FIELD##"&amp;Tidtager!Z36&amp;"##YELLOW_2_FIELD##"</f>
        <v>##YELLOW_2_FIELD##2##YELLOW_2_FIELD##</v>
      </c>
      <c r="Y20" t="str">
        <f>"##YELLOW_2_FIELD##"&amp;Tidtager!AC36&amp;"##YELLOW_2_FIELD##"</f>
        <v>##YELLOW_2_FIELD####YELLOW_2_FIELD##</v>
      </c>
      <c r="Z20" t="str">
        <f>"##YELLOW_2_FIELD##"&amp;Tidtager!AD36&amp;"##YELLOW_2_FIELD##"</f>
        <v>##YELLOW_2_FIELD####YELLOW_2_FIELD##</v>
      </c>
      <c r="AA20" t="str">
        <f>"##YELLOW_2_FIELD##"&amp;Tidtager!AE36&amp;"##YELLOW_2_FIELD##"</f>
        <v>##YELLOW_2_FIELD####YELLOW_2_FIELD##</v>
      </c>
      <c r="AB20" t="str">
        <f>"##YELLOW_2_FIELD##"&amp;Tidtager!AF36&amp;"##YELLOW_2_FIELD##"</f>
        <v>##YELLOW_2_FIELD##1##YELLOW_2_FIELD##</v>
      </c>
      <c r="AC20" t="str">
        <f>"##YELLOW_2_FIELD##"&amp;Tidtager!AG36&amp;"##YELLOW_2_FIELD##"</f>
        <v>##YELLOW_2_FIELD####YELLOW_2_FIELD##</v>
      </c>
      <c r="AD20" t="str">
        <f>"##YELLOW_2_FIELD##"&amp;Tidtager!AH36&amp;"##YELLOW_2_FIELD##"</f>
        <v>##YELLOW_2_FIELD####YELLOW_2_FIELD##</v>
      </c>
      <c r="AE20" t="str">
        <f>"##YELLOW_2_FIELD##"&amp;Tidtager!AI36&amp;"##YELLOW_2_FIELD##"</f>
        <v>##YELLOW_2_FIELD####YELLOW_2_FIELD##</v>
      </c>
      <c r="AF20" t="str">
        <f>"##YELLOW_2_FIELD##"&amp;Tidtager!AJ36&amp;"##YELLOW_2_FIELD##"</f>
        <v>##YELLOW_2_FIELD####YELLOW_2_FIELD##</v>
      </c>
      <c r="AG20" t="str">
        <f>"##YELLOW_2_FIELD##"&amp;Tidtager!AK36&amp;"##YELLOW_2_FIELD##"</f>
        <v>##YELLOW_2_FIELD####YELLOW_2_FIELD##</v>
      </c>
      <c r="AH20" t="str">
        <f>"##YELLOW_2_FIELD##"&amp;Tidtager!AL36&amp;"##YELLOW_2_FIELD##"</f>
        <v>##YELLOW_2_FIELD####YELLOW_2_FIELD##</v>
      </c>
      <c r="AI20" t="str">
        <f>"##YELLOW_2_FIELD##"&amp;Tidtager!AM36&amp;"##YELLOW_2_FIELD##"</f>
        <v>##YELLOW_2_FIELD####YELLOW_2_FIELD##</v>
      </c>
      <c r="AJ20" t="str">
        <f>"##YELLOW_2_FIELD##"&amp;Tidtager!AN36&amp;"##YELLOW_2_FIELD##"</f>
        <v>##YELLOW_2_FIELD####YELLOW_2_FIELD##</v>
      </c>
      <c r="AK20" t="str">
        <f>"##YELLOW_2_FIELD##"&amp;Tidtager!AO36&amp;"##YELLOW_2_FIELD##"</f>
        <v>##YELLOW_2_FIELD####YELLOW_2_FIELD##</v>
      </c>
      <c r="AL20" t="str">
        <f>"##YELLOW_2_FIELD##"&amp;Tidtager!AP36&amp;"##YELLOW_2_FIELD##"</f>
        <v>##YELLOW_2_FIELD####YELLOW_2_FIELD##</v>
      </c>
      <c r="AM20" t="str">
        <f>"##YELLOW_2_FIELD##"&amp;Tidtager!AQ36&amp;"##YELLOW_2_FIELD##"</f>
        <v>##YELLOW_2_FIELD####YELLOW_2_FIELD##</v>
      </c>
      <c r="AN20" t="str">
        <f>"##YELLOW_2_FIELD##"&amp;Tidtager!AR36&amp;"##YELLOW_2_FIELD##"</f>
        <v>##YELLOW_2_FIELD##3##YELLOW_2_FIELD##</v>
      </c>
      <c r="AO20" t="str">
        <f>"##YELLOW_2_FIELD##"&amp;Tidtager!AS36&amp;"##YELLOW_2_FIELD##"</f>
        <v>##YELLOW_2_FIELD####YELLOW_2_FIELD##</v>
      </c>
      <c r="AP20" t="str">
        <f>"##YELLOW_2_FIELD##"&amp;Tidtager!AT36&amp;"##YELLOW_2_FIELD##"</f>
        <v>##YELLOW_2_FIELD####YELLOW_2_FIELD##</v>
      </c>
      <c r="AQ20" t="str">
        <f>"##YELLOW_2_FIELD##"&amp;Tidtager!AU36&amp;"##YELLOW_2_FIELD##"</f>
        <v>##YELLOW_2_FIELD####YELLOW_2_FIELD##</v>
      </c>
      <c r="AR20" t="str">
        <f>"##YELLOW_2_FIELD##"&amp;Tidtager!AV36&amp;"##YELLOW_2_FIELD##"</f>
        <v>##YELLOW_2_FIELD####YELLOW_2_FIELD##</v>
      </c>
      <c r="AS20" t="str">
        <f>"##YELLOW_2_FIELD##"&amp;Tidtager!BE36&amp;"##YELLOW_2_FIELD##"</f>
        <v>##YELLOW_2_FIELD####YELLOW_2_FIELD##</v>
      </c>
      <c r="AT20" t="str">
        <f>"##YELLOW_2_FIELD##"&amp;Tidtager!BF36&amp;"##YELLOW_2_FIELD##"</f>
        <v>##YELLOW_2_FIELD##4##YELLOW_2_FIELD##</v>
      </c>
      <c r="AU20" t="str">
        <f>"##YELLOW_2_FIELD##"&amp;Tidtager!BG36&amp;"##YELLOW_2_FIELD##"</f>
        <v>##YELLOW_2_FIELD##0##YELLOW_2_FIELD##</v>
      </c>
      <c r="AV20" t="str">
        <f>"##YELLOW_2_FIELD##"&amp;Tidtager!BH36&amp;"##YELLOW_2_FIELD##"</f>
        <v>##YELLOW_2_FIELD## ##YELLOW_2_FIELD##</v>
      </c>
      <c r="AW20" t="str">
        <f>"##YELLOW_2_FIELD##"&amp;Tidtager!BI36&amp;"##YELLOW_2_FIELD##"</f>
        <v>##YELLOW_2_FIELD####YELLOW_2_FIELD##</v>
      </c>
      <c r="AX20" t="str">
        <f>"##YELLOW_2_FIELD##"&amp;Tidtager!BJ36&amp;"##YELLOW_2_FIELD##"</f>
        <v>##YELLOW_2_FIELD####YELLOW_2_FIELD##</v>
      </c>
      <c r="AY20" t="str">
        <f>"##YELLOW_2_FIELD##"&amp;Tidtager!BK36&amp;"##YELLOW_2_FIELD##"</f>
        <v>##YELLOW_2_FIELD####YELLOW_2_FIELD##</v>
      </c>
      <c r="AZ20" t="str">
        <f>"##YELLOW_2_FIELD##"&amp;Tidtager!BL36&amp;"##YELLOW_2_FIELD##"</f>
        <v>##YELLOW_2_FIELD####YELLOW_2_FIELD##</v>
      </c>
    </row>
    <row r="21" spans="1:52" ht="12.75">
      <c r="A21" t="str">
        <f>"##YELLOW_3_FIELD##"&amp;Tidtager!C37&amp;"##YELLOW_3_FIELD##"</f>
        <v>##YELLOW_3_FIELD## ##YELLOW_3_FIELD##</v>
      </c>
      <c r="B21" t="str">
        <f>"##YELLOW_3_FIELD##"&amp;Tidtager!D37&amp;"##YELLOW_3_FIELD##"</f>
        <v>##YELLOW_3_FIELD## ##YELLOW_3_FIELD##</v>
      </c>
      <c r="C21" t="str">
        <f>"##YELLOW_3_FIELD##"&amp;Tidtager!E37&amp;"##YELLOW_3_FIELD##"</f>
        <v>##YELLOW_3_FIELD####YELLOW_3_FIELD##</v>
      </c>
      <c r="D21" t="str">
        <f>"##YELLOW_3_FIELD##"&amp;Tidtager!F37&amp;"##YELLOW_3_FIELD##"</f>
        <v>##YELLOW_3_FIELD####YELLOW_3_FIELD##</v>
      </c>
      <c r="E21" t="str">
        <f>"##YELLOW_3_FIELD##"&amp;Tidtager!G37&amp;"##YELLOW_3_FIELD##"</f>
        <v>##YELLOW_3_FIELD####YELLOW_3_FIELD##</v>
      </c>
      <c r="F21" t="str">
        <f>"##YELLOW_3_FIELD##"&amp;Tidtager!H37&amp;"##YELLOW_3_FIELD##"</f>
        <v>##YELLOW_3_FIELD####YELLOW_3_FIELD##</v>
      </c>
      <c r="G21" t="str">
        <f>"##YELLOW_3_FIELD##"&amp;Tidtager!I37&amp;"##YELLOW_3_FIELD##"</f>
        <v>##YELLOW_3_FIELD####YELLOW_3_FIELD##</v>
      </c>
      <c r="H21" t="str">
        <f>"##YELLOW_3_FIELD##"&amp;Tidtager!J37&amp;"##YELLOW_3_FIELD##"</f>
        <v>##YELLOW_3_FIELD####YELLOW_3_FIELD##</v>
      </c>
      <c r="I21" t="str">
        <f>"##YELLOW_3_FIELD##"&amp;Tidtager!K37&amp;"##YELLOW_3_FIELD##"</f>
        <v>##YELLOW_3_FIELD####YELLOW_3_FIELD##</v>
      </c>
      <c r="J21" t="str">
        <f>"##YELLOW_3_FIELD##"&amp;Tidtager!L37&amp;"##YELLOW_3_FIELD##"</f>
        <v>##YELLOW_3_FIELD####YELLOW_3_FIELD##</v>
      </c>
      <c r="K21" t="str">
        <f>"##YELLOW_3_FIELD##"&amp;Tidtager!M37&amp;"##YELLOW_3_FIELD##"</f>
        <v>##YELLOW_3_FIELD####YELLOW_3_FIELD##</v>
      </c>
      <c r="L21" t="str">
        <f>"##YELLOW_3_FIELD##"&amp;Tidtager!N37&amp;"##YELLOW_3_FIELD##"</f>
        <v>##YELLOW_3_FIELD##4##YELLOW_3_FIELD##</v>
      </c>
      <c r="M21" t="str">
        <f>"##YELLOW_3_FIELD##"&amp;Tidtager!O37&amp;"##YELLOW_3_FIELD##"</f>
        <v>##YELLOW_3_FIELD####YELLOW_3_FIELD##</v>
      </c>
      <c r="N21" t="str">
        <f>"##YELLOW_3_FIELD##"&amp;Tidtager!P37&amp;"##YELLOW_3_FIELD##"</f>
        <v>##YELLOW_3_FIELD####YELLOW_3_FIELD##</v>
      </c>
      <c r="O21" t="str">
        <f>"##YELLOW_3_FIELD##"&amp;Tidtager!Q37&amp;"##YELLOW_3_FIELD##"</f>
        <v>##YELLOW_3_FIELD####YELLOW_3_FIELD##</v>
      </c>
      <c r="P21" t="str">
        <f>"##YELLOW_3_FIELD##"&amp;Tidtager!R37&amp;"##YELLOW_3_FIELD##"</f>
        <v>##YELLOW_3_FIELD####YELLOW_3_FIELD##</v>
      </c>
      <c r="Q21" t="str">
        <f>"##YELLOW_3_FIELD##"&amp;Tidtager!S37&amp;"##YELLOW_3_FIELD##"</f>
        <v>##YELLOW_3_FIELD####YELLOW_3_FIELD##</v>
      </c>
      <c r="R21" t="str">
        <f>"##YELLOW_3_FIELD##"&amp;Tidtager!T37&amp;"##YELLOW_3_FIELD##"</f>
        <v>##YELLOW_3_FIELD####YELLOW_3_FIELD##</v>
      </c>
      <c r="S21" t="str">
        <f>"##YELLOW_3_FIELD##"&amp;Tidtager!U37&amp;"##YELLOW_3_FIELD##"</f>
        <v>##YELLOW_3_FIELD####YELLOW_3_FIELD##</v>
      </c>
      <c r="T21" t="str">
        <f>"##YELLOW_3_FIELD##"&amp;Tidtager!V37&amp;"##YELLOW_3_FIELD##"</f>
        <v>##YELLOW_3_FIELD##3##YELLOW_3_FIELD##</v>
      </c>
      <c r="U21" t="str">
        <f>"##YELLOW_3_FIELD##"&amp;Tidtager!W37&amp;"##YELLOW_3_FIELD##"</f>
        <v>##YELLOW_3_FIELD####YELLOW_3_FIELD##</v>
      </c>
      <c r="V21" t="str">
        <f>"##YELLOW_3_FIELD##"&amp;Tidtager!X37&amp;"##YELLOW_3_FIELD##"</f>
        <v>##YELLOW_3_FIELD####YELLOW_3_FIELD##</v>
      </c>
      <c r="W21" t="str">
        <f>"##YELLOW_3_FIELD##"&amp;Tidtager!Y37&amp;"##YELLOW_3_FIELD##"</f>
        <v>##YELLOW_3_FIELD####YELLOW_3_FIELD##</v>
      </c>
      <c r="X21" t="str">
        <f>"##YELLOW_3_FIELD##"&amp;Tidtager!Z37&amp;"##YELLOW_3_FIELD##"</f>
        <v>##YELLOW_3_FIELD####YELLOW_3_FIELD##</v>
      </c>
      <c r="Y21" t="str">
        <f>"##YELLOW_3_FIELD##"&amp;Tidtager!AC37&amp;"##YELLOW_3_FIELD##"</f>
        <v>##YELLOW_3_FIELD####YELLOW_3_FIELD##</v>
      </c>
      <c r="Z21" t="str">
        <f>"##YELLOW_3_FIELD##"&amp;Tidtager!AD37&amp;"##YELLOW_3_FIELD##"</f>
        <v>##YELLOW_3_FIELD####YELLOW_3_FIELD##</v>
      </c>
      <c r="AA21" t="str">
        <f>"##YELLOW_3_FIELD##"&amp;Tidtager!AE37&amp;"##YELLOW_3_FIELD##"</f>
        <v>##YELLOW_3_FIELD####YELLOW_3_FIELD##</v>
      </c>
      <c r="AB21" t="str">
        <f>"##YELLOW_3_FIELD##"&amp;Tidtager!AF37&amp;"##YELLOW_3_FIELD##"</f>
        <v>##YELLOW_3_FIELD####YELLOW_3_FIELD##</v>
      </c>
      <c r="AC21" t="str">
        <f>"##YELLOW_3_FIELD##"&amp;Tidtager!AG37&amp;"##YELLOW_3_FIELD##"</f>
        <v>##YELLOW_3_FIELD####YELLOW_3_FIELD##</v>
      </c>
      <c r="AD21" t="str">
        <f>"##YELLOW_3_FIELD##"&amp;Tidtager!AH37&amp;"##YELLOW_3_FIELD##"</f>
        <v>##YELLOW_3_FIELD####YELLOW_3_FIELD##</v>
      </c>
      <c r="AE21" t="str">
        <f>"##YELLOW_3_FIELD##"&amp;Tidtager!AI37&amp;"##YELLOW_3_FIELD##"</f>
        <v>##YELLOW_3_FIELD####YELLOW_3_FIELD##</v>
      </c>
      <c r="AF21" t="str">
        <f>"##YELLOW_3_FIELD##"&amp;Tidtager!AJ37&amp;"##YELLOW_3_FIELD##"</f>
        <v>##YELLOW_3_FIELD##1##YELLOW_3_FIELD##</v>
      </c>
      <c r="AG21" t="str">
        <f>"##YELLOW_3_FIELD##"&amp;Tidtager!AK37&amp;"##YELLOW_3_FIELD##"</f>
        <v>##YELLOW_3_FIELD####YELLOW_3_FIELD##</v>
      </c>
      <c r="AH21" t="str">
        <f>"##YELLOW_3_FIELD##"&amp;Tidtager!AL37&amp;"##YELLOW_3_FIELD##"</f>
        <v>##YELLOW_3_FIELD####YELLOW_3_FIELD##</v>
      </c>
      <c r="AI21" t="str">
        <f>"##YELLOW_3_FIELD##"&amp;Tidtager!AM37&amp;"##YELLOW_3_FIELD##"</f>
        <v>##YELLOW_3_FIELD####YELLOW_3_FIELD##</v>
      </c>
      <c r="AJ21" t="str">
        <f>"##YELLOW_3_FIELD##"&amp;Tidtager!AN37&amp;"##YELLOW_3_FIELD##"</f>
        <v>##YELLOW_3_FIELD####YELLOW_3_FIELD##</v>
      </c>
      <c r="AK21" t="str">
        <f>"##YELLOW_3_FIELD##"&amp;Tidtager!AO37&amp;"##YELLOW_3_FIELD##"</f>
        <v>##YELLOW_3_FIELD####YELLOW_3_FIELD##</v>
      </c>
      <c r="AL21" t="str">
        <f>"##YELLOW_3_FIELD##"&amp;Tidtager!AP37&amp;"##YELLOW_3_FIELD##"</f>
        <v>##YELLOW_3_FIELD##2##YELLOW_3_FIELD##</v>
      </c>
      <c r="AM21" t="str">
        <f>"##YELLOW_3_FIELD##"&amp;Tidtager!AQ37&amp;"##YELLOW_3_FIELD##"</f>
        <v>##YELLOW_3_FIELD####YELLOW_3_FIELD##</v>
      </c>
      <c r="AN21" t="str">
        <f>"##YELLOW_3_FIELD##"&amp;Tidtager!AR37&amp;"##YELLOW_3_FIELD##"</f>
        <v>##YELLOW_3_FIELD####YELLOW_3_FIELD##</v>
      </c>
      <c r="AO21" t="str">
        <f>"##YELLOW_3_FIELD##"&amp;Tidtager!AS37&amp;"##YELLOW_3_FIELD##"</f>
        <v>##YELLOW_3_FIELD####YELLOW_3_FIELD##</v>
      </c>
      <c r="AP21" t="str">
        <f>"##YELLOW_3_FIELD##"&amp;Tidtager!AT37&amp;"##YELLOW_3_FIELD##"</f>
        <v>##YELLOW_3_FIELD####YELLOW_3_FIELD##</v>
      </c>
      <c r="AQ21" t="str">
        <f>"##YELLOW_3_FIELD##"&amp;Tidtager!AU37&amp;"##YELLOW_3_FIELD##"</f>
        <v>##YELLOW_3_FIELD####YELLOW_3_FIELD##</v>
      </c>
      <c r="AR21" t="str">
        <f>"##YELLOW_3_FIELD##"&amp;Tidtager!AV37&amp;"##YELLOW_3_FIELD##"</f>
        <v>##YELLOW_3_FIELD####YELLOW_3_FIELD##</v>
      </c>
      <c r="AS21" t="str">
        <f>"##YELLOW_3_FIELD##"&amp;Tidtager!BE37&amp;"##YELLOW_3_FIELD##"</f>
        <v>##YELLOW_3_FIELD####YELLOW_3_FIELD##</v>
      </c>
      <c r="AT21" t="str">
        <f>"##YELLOW_3_FIELD##"&amp;Tidtager!BF37&amp;"##YELLOW_3_FIELD##"</f>
        <v>##YELLOW_3_FIELD##4##YELLOW_3_FIELD##</v>
      </c>
      <c r="AU21" t="str">
        <f>"##YELLOW_3_FIELD##"&amp;Tidtager!BG37&amp;"##YELLOW_3_FIELD##"</f>
        <v>##YELLOW_3_FIELD##0##YELLOW_3_FIELD##</v>
      </c>
      <c r="AV21" t="str">
        <f>"##YELLOW_3_FIELD##"&amp;Tidtager!BH37&amp;"##YELLOW_3_FIELD##"</f>
        <v>##YELLOW_3_FIELD## ##YELLOW_3_FIELD##</v>
      </c>
      <c r="AW21" t="str">
        <f>"##YELLOW_3_FIELD##"&amp;Tidtager!BI37&amp;"##YELLOW_3_FIELD##"</f>
        <v>##YELLOW_3_FIELD####YELLOW_3_FIELD##</v>
      </c>
      <c r="AX21" t="str">
        <f>"##YELLOW_3_FIELD##"&amp;Tidtager!BJ37&amp;"##YELLOW_3_FIELD##"</f>
        <v>##YELLOW_3_FIELD####YELLOW_3_FIELD##</v>
      </c>
      <c r="AY21" t="str">
        <f>"##YELLOW_3_FIELD##"&amp;Tidtager!BK37&amp;"##YELLOW_3_FIELD##"</f>
        <v>##YELLOW_3_FIELD####YELLOW_3_FIELD##</v>
      </c>
      <c r="AZ21" t="str">
        <f>"##YELLOW_3_FIELD##"&amp;Tidtager!BL37&amp;"##YELLOW_3_FIELD##"</f>
        <v>##YELLOW_3_FIELD##Placering##YELLOW_3_FIELD##</v>
      </c>
    </row>
    <row r="22" spans="1:52" ht="12.75">
      <c r="A22" t="str">
        <f>"##YELLOW_4_FIELD##"&amp;Tidtager!C38&amp;"##YELLOW_4_FIELD##"</f>
        <v>##YELLOW_4_FIELD## ##YELLOW_4_FIELD##</v>
      </c>
      <c r="B22" t="str">
        <f>"##YELLOW_4_FIELD##"&amp;Tidtager!D38&amp;"##YELLOW_4_FIELD##"</f>
        <v>##YELLOW_4_FIELD## ##YELLOW_4_FIELD##</v>
      </c>
      <c r="C22" t="str">
        <f>"##YELLOW_4_FIELD##"&amp;Tidtager!E38&amp;"##YELLOW_4_FIELD##"</f>
        <v>##YELLOW_4_FIELD####YELLOW_4_FIELD##</v>
      </c>
      <c r="D22" t="str">
        <f>"##YELLOW_4_FIELD##"&amp;Tidtager!F38&amp;"##YELLOW_4_FIELD##"</f>
        <v>##YELLOW_4_FIELD####YELLOW_4_FIELD##</v>
      </c>
      <c r="E22" t="str">
        <f>"##YELLOW_4_FIELD##"&amp;Tidtager!G38&amp;"##YELLOW_4_FIELD##"</f>
        <v>##YELLOW_4_FIELD####YELLOW_4_FIELD##</v>
      </c>
      <c r="F22" t="str">
        <f>"##YELLOW_4_FIELD##"&amp;Tidtager!H38&amp;"##YELLOW_4_FIELD##"</f>
        <v>##YELLOW_4_FIELD####YELLOW_4_FIELD##</v>
      </c>
      <c r="G22" t="str">
        <f>"##YELLOW_4_FIELD##"&amp;Tidtager!I38&amp;"##YELLOW_4_FIELD##"</f>
        <v>##YELLOW_4_FIELD####YELLOW_4_FIELD##</v>
      </c>
      <c r="H22" t="str">
        <f>"##YELLOW_4_FIELD##"&amp;Tidtager!J38&amp;"##YELLOW_4_FIELD##"</f>
        <v>##YELLOW_4_FIELD####YELLOW_4_FIELD##</v>
      </c>
      <c r="I22" t="str">
        <f>"##YELLOW_4_FIELD##"&amp;Tidtager!K38&amp;"##YELLOW_4_FIELD##"</f>
        <v>##YELLOW_4_FIELD####YELLOW_4_FIELD##</v>
      </c>
      <c r="J22" t="str">
        <f>"##YELLOW_4_FIELD##"&amp;Tidtager!L38&amp;"##YELLOW_4_FIELD##"</f>
        <v>##YELLOW_4_FIELD####YELLOW_4_FIELD##</v>
      </c>
      <c r="K22" t="str">
        <f>"##YELLOW_4_FIELD##"&amp;Tidtager!M38&amp;"##YELLOW_4_FIELD##"</f>
        <v>##YELLOW_4_FIELD####YELLOW_4_FIELD##</v>
      </c>
      <c r="L22" t="str">
        <f>"##YELLOW_4_FIELD##"&amp;Tidtager!N38&amp;"##YELLOW_4_FIELD##"</f>
        <v>##YELLOW_4_FIELD####YELLOW_4_FIELD##</v>
      </c>
      <c r="M22" t="str">
        <f>"##YELLOW_4_FIELD##"&amp;Tidtager!O38&amp;"##YELLOW_4_FIELD##"</f>
        <v>##YELLOW_4_FIELD####YELLOW_4_FIELD##</v>
      </c>
      <c r="N22" t="str">
        <f>"##YELLOW_4_FIELD##"&amp;Tidtager!P38&amp;"##YELLOW_4_FIELD##"</f>
        <v>##YELLOW_4_FIELD##3##YELLOW_4_FIELD##</v>
      </c>
      <c r="O22" t="str">
        <f>"##YELLOW_4_FIELD##"&amp;Tidtager!Q38&amp;"##YELLOW_4_FIELD##"</f>
        <v>##YELLOW_4_FIELD####YELLOW_4_FIELD##</v>
      </c>
      <c r="P22" t="str">
        <f>"##YELLOW_4_FIELD##"&amp;Tidtager!R38&amp;"##YELLOW_4_FIELD##"</f>
        <v>##YELLOW_4_FIELD####YELLOW_4_FIELD##</v>
      </c>
      <c r="Q22" t="str">
        <f>"##YELLOW_4_FIELD##"&amp;Tidtager!S38&amp;"##YELLOW_4_FIELD##"</f>
        <v>##YELLOW_4_FIELD####YELLOW_4_FIELD##</v>
      </c>
      <c r="R22" t="str">
        <f>"##YELLOW_4_FIELD##"&amp;Tidtager!T38&amp;"##YELLOW_4_FIELD##"</f>
        <v>##YELLOW_4_FIELD##2##YELLOW_4_FIELD##</v>
      </c>
      <c r="S22" t="str">
        <f>"##YELLOW_4_FIELD##"&amp;Tidtager!U38&amp;"##YELLOW_4_FIELD##"</f>
        <v>##YELLOW_4_FIELD####YELLOW_4_FIELD##</v>
      </c>
      <c r="T22" t="str">
        <f>"##YELLOW_4_FIELD##"&amp;Tidtager!V38&amp;"##YELLOW_4_FIELD##"</f>
        <v>##YELLOW_4_FIELD####YELLOW_4_FIELD##</v>
      </c>
      <c r="U22" t="str">
        <f>"##YELLOW_4_FIELD##"&amp;Tidtager!W38&amp;"##YELLOW_4_FIELD##"</f>
        <v>##YELLOW_4_FIELD####YELLOW_4_FIELD##</v>
      </c>
      <c r="V22" t="str">
        <f>"##YELLOW_4_FIELD##"&amp;Tidtager!X38&amp;"##YELLOW_4_FIELD##"</f>
        <v>##YELLOW_4_FIELD####YELLOW_4_FIELD##</v>
      </c>
      <c r="W22" t="str">
        <f>"##YELLOW_4_FIELD##"&amp;Tidtager!Y38&amp;"##YELLOW_4_FIELD##"</f>
        <v>##YELLOW_4_FIELD####YELLOW_4_FIELD##</v>
      </c>
      <c r="X22" t="str">
        <f>"##YELLOW_4_FIELD##"&amp;Tidtager!Z38&amp;"##YELLOW_4_FIELD##"</f>
        <v>##YELLOW_4_FIELD####YELLOW_4_FIELD##</v>
      </c>
      <c r="Y22" t="str">
        <f>"##YELLOW_4_FIELD##"&amp;Tidtager!AC38&amp;"##YELLOW_4_FIELD##"</f>
        <v>##YELLOW_4_FIELD####YELLOW_4_FIELD##</v>
      </c>
      <c r="Z22" t="str">
        <f>"##YELLOW_4_FIELD##"&amp;Tidtager!AD38&amp;"##YELLOW_4_FIELD##"</f>
        <v>##YELLOW_4_FIELD####YELLOW_4_FIELD##</v>
      </c>
      <c r="AA22" t="str">
        <f>"##YELLOW_4_FIELD##"&amp;Tidtager!AE38&amp;"##YELLOW_4_FIELD##"</f>
        <v>##YELLOW_4_FIELD####YELLOW_4_FIELD##</v>
      </c>
      <c r="AB22" t="str">
        <f>"##YELLOW_4_FIELD##"&amp;Tidtager!AF38&amp;"##YELLOW_4_FIELD##"</f>
        <v>##YELLOW_4_FIELD####YELLOW_4_FIELD##</v>
      </c>
      <c r="AC22" t="str">
        <f>"##YELLOW_4_FIELD##"&amp;Tidtager!AG38&amp;"##YELLOW_4_FIELD##"</f>
        <v>##YELLOW_4_FIELD####YELLOW_4_FIELD##</v>
      </c>
      <c r="AD22" t="str">
        <f>"##YELLOW_4_FIELD##"&amp;Tidtager!AH38&amp;"##YELLOW_4_FIELD##"</f>
        <v>##YELLOW_4_FIELD##4##YELLOW_4_FIELD##</v>
      </c>
      <c r="AE22" t="str">
        <f>"##YELLOW_4_FIELD##"&amp;Tidtager!AI38&amp;"##YELLOW_4_FIELD##"</f>
        <v>##YELLOW_4_FIELD####YELLOW_4_FIELD##</v>
      </c>
      <c r="AF22" t="str">
        <f>"##YELLOW_4_FIELD##"&amp;Tidtager!AJ38&amp;"##YELLOW_4_FIELD##"</f>
        <v>##YELLOW_4_FIELD####YELLOW_4_FIELD##</v>
      </c>
      <c r="AG22" t="str">
        <f>"##YELLOW_4_FIELD##"&amp;Tidtager!AK38&amp;"##YELLOW_4_FIELD##"</f>
        <v>##YELLOW_4_FIELD####YELLOW_4_FIELD##</v>
      </c>
      <c r="AH22" t="str">
        <f>"##YELLOW_4_FIELD##"&amp;Tidtager!AL38&amp;"##YELLOW_4_FIELD##"</f>
        <v>##YELLOW_4_FIELD####YELLOW_4_FIELD##</v>
      </c>
      <c r="AI22" t="str">
        <f>"##YELLOW_4_FIELD##"&amp;Tidtager!AM38&amp;"##YELLOW_4_FIELD##"</f>
        <v>##YELLOW_4_FIELD####YELLOW_4_FIELD##</v>
      </c>
      <c r="AJ22" t="str">
        <f>"##YELLOW_4_FIELD##"&amp;Tidtager!AN38&amp;"##YELLOW_4_FIELD##"</f>
        <v>##YELLOW_4_FIELD##1##YELLOW_4_FIELD##</v>
      </c>
      <c r="AK22" t="str">
        <f>"##YELLOW_4_FIELD##"&amp;Tidtager!AO38&amp;"##YELLOW_4_FIELD##"</f>
        <v>##YELLOW_4_FIELD####YELLOW_4_FIELD##</v>
      </c>
      <c r="AL22" t="str">
        <f>"##YELLOW_4_FIELD##"&amp;Tidtager!AP38&amp;"##YELLOW_4_FIELD##"</f>
        <v>##YELLOW_4_FIELD####YELLOW_4_FIELD##</v>
      </c>
      <c r="AM22" t="str">
        <f>"##YELLOW_4_FIELD##"&amp;Tidtager!AQ38&amp;"##YELLOW_4_FIELD##"</f>
        <v>##YELLOW_4_FIELD####YELLOW_4_FIELD##</v>
      </c>
      <c r="AN22" t="str">
        <f>"##YELLOW_4_FIELD##"&amp;Tidtager!AR38&amp;"##YELLOW_4_FIELD##"</f>
        <v>##YELLOW_4_FIELD####YELLOW_4_FIELD##</v>
      </c>
      <c r="AO22" t="str">
        <f>"##YELLOW_4_FIELD##"&amp;Tidtager!AS38&amp;"##YELLOW_4_FIELD##"</f>
        <v>##YELLOW_4_FIELD####YELLOW_4_FIELD##</v>
      </c>
      <c r="AP22" t="str">
        <f>"##YELLOW_4_FIELD##"&amp;Tidtager!AT38&amp;"##YELLOW_4_FIELD##"</f>
        <v>##YELLOW_4_FIELD####YELLOW_4_FIELD##</v>
      </c>
      <c r="AQ22" t="str">
        <f>"##YELLOW_4_FIELD##"&amp;Tidtager!AU38&amp;"##YELLOW_4_FIELD##"</f>
        <v>##YELLOW_4_FIELD####YELLOW_4_FIELD##</v>
      </c>
      <c r="AR22" t="str">
        <f>"##YELLOW_4_FIELD##"&amp;Tidtager!AV38&amp;"##YELLOW_4_FIELD##"</f>
        <v>##YELLOW_4_FIELD####YELLOW_4_FIELD##</v>
      </c>
      <c r="AS22" t="str">
        <f>"##YELLOW_4_FIELD##"&amp;Tidtager!BE38&amp;"##YELLOW_4_FIELD##"</f>
        <v>##YELLOW_4_FIELD####YELLOW_4_FIELD##</v>
      </c>
      <c r="AT22" t="str">
        <f>"##YELLOW_4_FIELD##"&amp;Tidtager!BF38&amp;"##YELLOW_4_FIELD##"</f>
        <v>##YELLOW_4_FIELD##4##YELLOW_4_FIELD##</v>
      </c>
      <c r="AU22" t="str">
        <f>"##YELLOW_4_FIELD##"&amp;Tidtager!BG38&amp;"##YELLOW_4_FIELD##"</f>
        <v>##YELLOW_4_FIELD##0##YELLOW_4_FIELD##</v>
      </c>
      <c r="AV22" t="str">
        <f>"##YELLOW_4_FIELD##"&amp;Tidtager!BH38&amp;"##YELLOW_4_FIELD##"</f>
        <v>##YELLOW_4_FIELD## ##YELLOW_4_FIELD##</v>
      </c>
      <c r="AW22" t="str">
        <f>"##YELLOW_4_FIELD##"&amp;Tidtager!BI38&amp;"##YELLOW_4_FIELD##"</f>
        <v>##YELLOW_4_FIELD####YELLOW_4_FIELD##</v>
      </c>
      <c r="AX22" t="str">
        <f>"##YELLOW_4_FIELD##"&amp;Tidtager!BJ38&amp;"##YELLOW_4_FIELD##"</f>
        <v>##YELLOW_4_FIELD####YELLOW_4_FIELD##</v>
      </c>
      <c r="AY22" t="str">
        <f>"##YELLOW_4_FIELD##"&amp;Tidtager!BK38&amp;"##YELLOW_4_FIELD##"</f>
        <v>##YELLOW_4_FIELD####YELLOW_4_FIELD##</v>
      </c>
      <c r="AZ22" t="str">
        <f>"##YELLOW_4_FIELD##"&amp;Tidtager!BL38&amp;"##YELLOW_4_FIELD##"</f>
        <v>##YELLOW_4_FIELD####YELLOW_4_FIELD##</v>
      </c>
    </row>
    <row r="23" spans="1:52" ht="12.75">
      <c r="A23" t="str">
        <f>"##YELLOW_5_FIELD##"&amp;Tidtager!C39&amp;"##YELLOW_5_FIELD##"</f>
        <v>##YELLOW_5_FIELD## ##YELLOW_5_FIELD##</v>
      </c>
      <c r="B23" t="str">
        <f>"##YELLOW_5_FIELD##"&amp;Tidtager!D39&amp;"##YELLOW_5_FIELD##"</f>
        <v>##YELLOW_5_FIELD## ##YELLOW_5_FIELD##</v>
      </c>
      <c r="C23" t="str">
        <f>"##YELLOW_5_FIELD##"&amp;Tidtager!E39&amp;"##YELLOW_5_FIELD##"</f>
        <v>##YELLOW_5_FIELD####YELLOW_5_FIELD##</v>
      </c>
      <c r="D23" t="str">
        <f>"##YELLOW_5_FIELD##"&amp;Tidtager!F39&amp;"##YELLOW_5_FIELD##"</f>
        <v>##YELLOW_5_FIELD####YELLOW_5_FIELD##</v>
      </c>
      <c r="E23" t="str">
        <f>"##YELLOW_5_FIELD##"&amp;Tidtager!G39&amp;"##YELLOW_5_FIELD##"</f>
        <v>##YELLOW_5_FIELD####YELLOW_5_FIELD##</v>
      </c>
      <c r="F23" t="str">
        <f>"##YELLOW_5_FIELD##"&amp;Tidtager!H39&amp;"##YELLOW_5_FIELD##"</f>
        <v>##YELLOW_5_FIELD####YELLOW_5_FIELD##</v>
      </c>
      <c r="G23" t="str">
        <f>"##YELLOW_5_FIELD##"&amp;Tidtager!I39&amp;"##YELLOW_5_FIELD##"</f>
        <v>##YELLOW_5_FIELD####YELLOW_5_FIELD##</v>
      </c>
      <c r="H23" t="str">
        <f>"##YELLOW_5_FIELD##"&amp;Tidtager!J39&amp;"##YELLOW_5_FIELD##"</f>
        <v>##YELLOW_5_FIELD####YELLOW_5_FIELD##</v>
      </c>
      <c r="I23" t="str">
        <f>"##YELLOW_5_FIELD##"&amp;Tidtager!K39&amp;"##YELLOW_5_FIELD##"</f>
        <v>##YELLOW_5_FIELD####YELLOW_5_FIELD##</v>
      </c>
      <c r="J23" t="str">
        <f>"##YELLOW_5_FIELD##"&amp;Tidtager!L39&amp;"##YELLOW_5_FIELD##"</f>
        <v>##YELLOW_5_FIELD####YELLOW_5_FIELD##</v>
      </c>
      <c r="K23" t="str">
        <f>"##YELLOW_5_FIELD##"&amp;Tidtager!M39&amp;"##YELLOW_5_FIELD##"</f>
        <v>##YELLOW_5_FIELD####YELLOW_5_FIELD##</v>
      </c>
      <c r="L23" t="str">
        <f>"##YELLOW_5_FIELD##"&amp;Tidtager!N39&amp;"##YELLOW_5_FIELD##"</f>
        <v>##YELLOW_5_FIELD####YELLOW_5_FIELD##</v>
      </c>
      <c r="M23" t="str">
        <f>"##YELLOW_5_FIELD##"&amp;Tidtager!O39&amp;"##YELLOW_5_FIELD##"</f>
        <v>##YELLOW_5_FIELD####YELLOW_5_FIELD##</v>
      </c>
      <c r="N23" t="str">
        <f>"##YELLOW_5_FIELD##"&amp;Tidtager!P39&amp;"##YELLOW_5_FIELD##"</f>
        <v>##YELLOW_5_FIELD####YELLOW_5_FIELD##</v>
      </c>
      <c r="O23" t="str">
        <f>"##YELLOW_5_FIELD##"&amp;Tidtager!Q39&amp;"##YELLOW_5_FIELD##"</f>
        <v>##YELLOW_5_FIELD####YELLOW_5_FIELD##</v>
      </c>
      <c r="P23" t="str">
        <f>"##YELLOW_5_FIELD##"&amp;Tidtager!R39&amp;"##YELLOW_5_FIELD##"</f>
        <v>##YELLOW_5_FIELD##4##YELLOW_5_FIELD##</v>
      </c>
      <c r="Q23" t="str">
        <f>"##YELLOW_5_FIELD##"&amp;Tidtager!S39&amp;"##YELLOW_5_FIELD##"</f>
        <v>##YELLOW_5_FIELD####YELLOW_5_FIELD##</v>
      </c>
      <c r="R23" t="str">
        <f>"##YELLOW_5_FIELD##"&amp;Tidtager!T39&amp;"##YELLOW_5_FIELD##"</f>
        <v>##YELLOW_5_FIELD####YELLOW_5_FIELD##</v>
      </c>
      <c r="S23" t="str">
        <f>"##YELLOW_5_FIELD##"&amp;Tidtager!U39&amp;"##YELLOW_5_FIELD##"</f>
        <v>##YELLOW_5_FIELD####YELLOW_5_FIELD##</v>
      </c>
      <c r="T23" t="str">
        <f>"##YELLOW_5_FIELD##"&amp;Tidtager!V39&amp;"##YELLOW_5_FIELD##"</f>
        <v>##YELLOW_5_FIELD####YELLOW_5_FIELD##</v>
      </c>
      <c r="U23" t="str">
        <f>"##YELLOW_5_FIELD##"&amp;Tidtager!W39&amp;"##YELLOW_5_FIELD##"</f>
        <v>##YELLOW_5_FIELD####YELLOW_5_FIELD##</v>
      </c>
      <c r="V23" t="str">
        <f>"##YELLOW_5_FIELD##"&amp;Tidtager!X39&amp;"##YELLOW_5_FIELD##"</f>
        <v>##YELLOW_5_FIELD####YELLOW_5_FIELD##</v>
      </c>
      <c r="W23" t="str">
        <f>"##YELLOW_5_FIELD##"&amp;Tidtager!Y39&amp;"##YELLOW_5_FIELD##"</f>
        <v>##YELLOW_5_FIELD####YELLOW_5_FIELD##</v>
      </c>
      <c r="X23" t="str">
        <f>"##YELLOW_5_FIELD##"&amp;Tidtager!Z39&amp;"##YELLOW_5_FIELD##"</f>
        <v>##YELLOW_5_FIELD####YELLOW_5_FIELD##</v>
      </c>
      <c r="Y23" t="str">
        <f>"##YELLOW_5_FIELD##"&amp;Tidtager!AC39&amp;"##YELLOW_5_FIELD##"</f>
        <v>##YELLOW_5_FIELD####YELLOW_5_FIELD##</v>
      </c>
      <c r="Z23" t="str">
        <f>"##YELLOW_5_FIELD##"&amp;Tidtager!AD39&amp;"##YELLOW_5_FIELD##"</f>
        <v>##YELLOW_5_FIELD####YELLOW_5_FIELD##</v>
      </c>
      <c r="AA23" t="str">
        <f>"##YELLOW_5_FIELD##"&amp;Tidtager!AE39&amp;"##YELLOW_5_FIELD##"</f>
        <v>##YELLOW_5_FIELD####YELLOW_5_FIELD##</v>
      </c>
      <c r="AB23" t="str">
        <f>"##YELLOW_5_FIELD##"&amp;Tidtager!AF39&amp;"##YELLOW_5_FIELD##"</f>
        <v>##YELLOW_5_FIELD####YELLOW_5_FIELD##</v>
      </c>
      <c r="AC23" t="str">
        <f>"##YELLOW_5_FIELD##"&amp;Tidtager!AG39&amp;"##YELLOW_5_FIELD##"</f>
        <v>##YELLOW_5_FIELD####YELLOW_5_FIELD##</v>
      </c>
      <c r="AD23" t="str">
        <f>"##YELLOW_5_FIELD##"&amp;Tidtager!AH39&amp;"##YELLOW_5_FIELD##"</f>
        <v>##YELLOW_5_FIELD####YELLOW_5_FIELD##</v>
      </c>
      <c r="AE23" t="str">
        <f>"##YELLOW_5_FIELD##"&amp;Tidtager!AI39&amp;"##YELLOW_5_FIELD##"</f>
        <v>##YELLOW_5_FIELD####YELLOW_5_FIELD##</v>
      </c>
      <c r="AF23" t="str">
        <f>"##YELLOW_5_FIELD##"&amp;Tidtager!AJ39&amp;"##YELLOW_5_FIELD##"</f>
        <v>##YELLOW_5_FIELD####YELLOW_5_FIELD##</v>
      </c>
      <c r="AG23" t="str">
        <f>"##YELLOW_5_FIELD##"&amp;Tidtager!AK39&amp;"##YELLOW_5_FIELD##"</f>
        <v>##YELLOW_5_FIELD####YELLOW_5_FIELD##</v>
      </c>
      <c r="AH23" t="str">
        <f>"##YELLOW_5_FIELD##"&amp;Tidtager!AL39&amp;"##YELLOW_5_FIELD##"</f>
        <v>##YELLOW_5_FIELD##1##YELLOW_5_FIELD##</v>
      </c>
      <c r="AI23" t="str">
        <f>"##YELLOW_5_FIELD##"&amp;Tidtager!AM39&amp;"##YELLOW_5_FIELD##"</f>
        <v>##YELLOW_5_FIELD####YELLOW_5_FIELD##</v>
      </c>
      <c r="AJ23" t="str">
        <f>"##YELLOW_5_FIELD##"&amp;Tidtager!AN39&amp;"##YELLOW_5_FIELD##"</f>
        <v>##YELLOW_5_FIELD####YELLOW_5_FIELD##</v>
      </c>
      <c r="AK23" t="str">
        <f>"##YELLOW_5_FIELD##"&amp;Tidtager!AO39&amp;"##YELLOW_5_FIELD##"</f>
        <v>##YELLOW_5_FIELD####YELLOW_5_FIELD##</v>
      </c>
      <c r="AL23" t="str">
        <f>"##YELLOW_5_FIELD##"&amp;Tidtager!AP39&amp;"##YELLOW_5_FIELD##"</f>
        <v>##YELLOW_5_FIELD####YELLOW_5_FIELD##</v>
      </c>
      <c r="AM23" t="str">
        <f>"##YELLOW_5_FIELD##"&amp;Tidtager!AQ39&amp;"##YELLOW_5_FIELD##"</f>
        <v>##YELLOW_5_FIELD####YELLOW_5_FIELD##</v>
      </c>
      <c r="AN23" t="str">
        <f>"##YELLOW_5_FIELD##"&amp;Tidtager!AR39&amp;"##YELLOW_5_FIELD##"</f>
        <v>##YELLOW_5_FIELD####YELLOW_5_FIELD##</v>
      </c>
      <c r="AO23" t="str">
        <f>"##YELLOW_5_FIELD##"&amp;Tidtager!AS39&amp;"##YELLOW_5_FIELD##"</f>
        <v>##YELLOW_5_FIELD####YELLOW_5_FIELD##</v>
      </c>
      <c r="AP23" t="str">
        <f>"##YELLOW_5_FIELD##"&amp;Tidtager!AT39&amp;"##YELLOW_5_FIELD##"</f>
        <v>##YELLOW_5_FIELD####YELLOW_5_FIELD##</v>
      </c>
      <c r="AQ23" t="str">
        <f>"##YELLOW_5_FIELD##"&amp;Tidtager!AU39&amp;"##YELLOW_5_FIELD##"</f>
        <v>##YELLOW_5_FIELD####YELLOW_5_FIELD##</v>
      </c>
      <c r="AR23" t="str">
        <f>"##YELLOW_5_FIELD##"&amp;Tidtager!AV39&amp;"##YELLOW_5_FIELD##"</f>
        <v>##YELLOW_5_FIELD##3##YELLOW_5_FIELD##</v>
      </c>
      <c r="AS23" t="str">
        <f>"##YELLOW_5_FIELD##"&amp;Tidtager!BE39&amp;"##YELLOW_5_FIELD##"</f>
        <v>##YELLOW_5_FIELD####YELLOW_5_FIELD##</v>
      </c>
      <c r="AT23" t="str">
        <f>"##YELLOW_5_FIELD##"&amp;Tidtager!BF39&amp;"##YELLOW_5_FIELD##"</f>
        <v>##YELLOW_5_FIELD##4##YELLOW_5_FIELD##</v>
      </c>
      <c r="AU23" t="str">
        <f>"##YELLOW_5_FIELD##"&amp;Tidtager!BG39&amp;"##YELLOW_5_FIELD##"</f>
        <v>##YELLOW_5_FIELD##0##YELLOW_5_FIELD##</v>
      </c>
      <c r="AV23" t="str">
        <f>"##YELLOW_5_FIELD##"&amp;Tidtager!BH39&amp;"##YELLOW_5_FIELD##"</f>
        <v>##YELLOW_5_FIELD## ##YELLOW_5_FIELD##</v>
      </c>
      <c r="AW23" t="str">
        <f>"##YELLOW_5_FIELD##"&amp;Tidtager!BI39&amp;"##YELLOW_5_FIELD##"</f>
        <v>##YELLOW_5_FIELD####YELLOW_5_FIELD##</v>
      </c>
      <c r="AX23" t="str">
        <f>"##YELLOW_5_FIELD##"&amp;Tidtager!BJ39&amp;"##YELLOW_5_FIELD##"</f>
        <v>##YELLOW_5_FIELD####YELLOW_5_FIELD##</v>
      </c>
      <c r="AY23" t="str">
        <f>"##YELLOW_5_FIELD##"&amp;Tidtager!BK39&amp;"##YELLOW_5_FIELD##"</f>
        <v>##YELLOW_5_FIELD####YELLOW_5_FIELD##</v>
      </c>
      <c r="AZ23" t="str">
        <f>"##YELLOW_5_FIELD##"&amp;Tidtager!BL39&amp;"##YELLOW_5_FIELD##"</f>
        <v>##YELLOW_5_FIELD##0##YELLOW_5_FIELD##</v>
      </c>
    </row>
    <row r="25" ht="12.75">
      <c r="A25" t="str">
        <f>"##MATCHNUMBER##"&amp;Tidtager!N3&amp;"##MATCHNUMBER##"</f>
        <v>##MATCHNUMBER## ##MATCHNUMBER##</v>
      </c>
    </row>
    <row r="26" spans="1:21" ht="12.75">
      <c r="A26" t="str">
        <f>"##RED_TEAM##"&amp;Tidtager!BM8&amp;"##RED_TEAM##"</f>
        <v>##RED_TEAM## ##RED_TEAM##</v>
      </c>
      <c r="U26" t="s">
        <v>23</v>
      </c>
    </row>
    <row r="27" ht="12.75">
      <c r="A27" t="str">
        <f>"##BLUE_TEAM##"&amp;Tidtager!BM17&amp;"##BLUE_TEAM##"</f>
        <v>##BLUE_TEAM## ##BLUE_TEAM##</v>
      </c>
    </row>
    <row r="28" ht="12.75">
      <c r="A28" t="str">
        <f>"##WHITE_TEAM##"&amp;Tidtager!BM26&amp;"##WHITE_TEAM##"</f>
        <v>##WHITE_TEAM## ##WHITE_TEAM##</v>
      </c>
    </row>
    <row r="29" ht="12.75">
      <c r="A29" t="str">
        <f>"##YELLOW_TEAM##"&amp;Tidtager!BM35&amp;"##YELLOW_TEAM##"</f>
        <v>##YELLOW_TEAM## ##YELLOW_TEAM##</v>
      </c>
    </row>
    <row r="31" spans="1:21" ht="12.75">
      <c r="A31" t="str">
        <f>"##RED_TEAM##"&amp;Tidtager!BL12&amp;"##RED_TEAM##"</f>
        <v>##RED_TEAM##0##RED_TEAM##</v>
      </c>
      <c r="U31" t="s">
        <v>128</v>
      </c>
    </row>
    <row r="32" ht="12.75">
      <c r="A32" t="str">
        <f>"##BLUE_TEAM##"&amp;Tidtager!BL21&amp;"##BLUE_TEAM##"</f>
        <v>##BLUE_TEAM##0##BLUE_TEAM##</v>
      </c>
    </row>
    <row r="33" ht="12.75">
      <c r="A33" t="str">
        <f>"##WHITE_TEAM##"&amp;Tidtager!BL30&amp;"##WHITE_TEAM##"</f>
        <v>##WHITE_TEAM##0##WHITE_TEAM##</v>
      </c>
    </row>
    <row r="34" ht="12.75">
      <c r="A34" t="str">
        <f>"##YELLOW_TEAM##"&amp;Tidtager!BL39&amp;"##YELLOW_TEAM##"</f>
        <v>##YELLOW_TEAM##0##YELLOW_TEAM##</v>
      </c>
    </row>
    <row r="36" spans="1:21" ht="12.75">
      <c r="A36" t="str">
        <f>"##RED_TEAM##"&amp;Tidtager!BO10&amp;"##RED_TEAM##"</f>
        <v>##RED_TEAM##4##RED_TEAM##</v>
      </c>
      <c r="U36" t="s">
        <v>155</v>
      </c>
    </row>
    <row r="37" ht="12.75">
      <c r="A37" t="str">
        <f>"##BLUE_TEAM##"&amp;Tidtager!BO19&amp;"##BLUE_TEAM##"</f>
        <v>##BLUE_TEAM##4##BLUE_TEAM##</v>
      </c>
    </row>
    <row r="38" ht="12.75">
      <c r="A38" t="str">
        <f>"##WHITE_TEAM##"&amp;Tidtager!BO29&amp;"##WHITE_TEAM##"</f>
        <v>##WHITE_TEAM####WHITE_TEAM##</v>
      </c>
    </row>
    <row r="39" ht="12.75">
      <c r="A39" t="str">
        <f>"##YELLOW_TEAM##"&amp;Tidtager!BO37&amp;"##YELLOW_TEAM##"</f>
        <v>##YELLOW_TEAM##4##YELLOW_TEAM##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ta</cp:lastModifiedBy>
  <cp:lastPrinted>2014-04-21T18:19:47Z</cp:lastPrinted>
  <dcterms:created xsi:type="dcterms:W3CDTF">2003-03-25T14:12:14Z</dcterms:created>
  <dcterms:modified xsi:type="dcterms:W3CDTF">2014-04-21T18:19:56Z</dcterms:modified>
  <cp:category/>
  <cp:version/>
  <cp:contentType/>
  <cp:contentStatus/>
</cp:coreProperties>
</file>